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4955" windowHeight="8955" activeTab="0"/>
  </bookViews>
  <sheets>
    <sheet name="廉租住房" sheetId="1" r:id="rId1"/>
    <sheet name="公共租赁住房 " sheetId="2" r:id="rId2"/>
    <sheet name="城市棚户区" sheetId="3" r:id="rId3"/>
    <sheet name="国有工矿棚户区" sheetId="4" r:id="rId4"/>
  </sheets>
  <definedNames>
    <definedName name="_xlnm.Print_Area" localSheetId="2">'城市棚户区'!$A$1:$X$46</definedName>
    <definedName name="_xlnm.Print_Area" localSheetId="1">'公共租赁住房 '!$A$1:$V$63</definedName>
    <definedName name="_xlnm.Print_Area" localSheetId="0">'廉租住房'!$A$1:$V$39</definedName>
    <definedName name="_xlnm.Print_Titles" localSheetId="2">'城市棚户区'!$1:$6</definedName>
    <definedName name="_xlnm.Print_Titles" localSheetId="3">'国有工矿棚户区'!$1:$6</definedName>
  </definedNames>
  <calcPr fullCalcOnLoad="1"/>
</workbook>
</file>

<file path=xl/sharedStrings.xml><?xml version="1.0" encoding="utf-8"?>
<sst xmlns="http://schemas.openxmlformats.org/spreadsheetml/2006/main" count="523" uniqueCount="318">
  <si>
    <t>套数</t>
  </si>
  <si>
    <t>面积</t>
  </si>
  <si>
    <t>项目名称</t>
  </si>
  <si>
    <t>计划规模</t>
  </si>
  <si>
    <t xml:space="preserve">面积 </t>
  </si>
  <si>
    <t>完成投资</t>
  </si>
  <si>
    <t>总投资</t>
  </si>
  <si>
    <t>改造户数</t>
  </si>
  <si>
    <t>拆迁面积</t>
  </si>
  <si>
    <t>拆迁安置情况</t>
  </si>
  <si>
    <t>完成拆迁面积</t>
  </si>
  <si>
    <t>已签订安置协议户数</t>
  </si>
  <si>
    <t>年度计划投资</t>
  </si>
  <si>
    <t>表4：</t>
  </si>
  <si>
    <t>表5：</t>
  </si>
  <si>
    <t>合  计</t>
  </si>
  <si>
    <t>前期手续办理情况</t>
  </si>
  <si>
    <t>表1：</t>
  </si>
  <si>
    <t>基本信息</t>
  </si>
  <si>
    <t>已开工建设</t>
  </si>
  <si>
    <t>未开工项目</t>
  </si>
  <si>
    <t>其中：</t>
  </si>
  <si>
    <t>预计开工时间</t>
  </si>
  <si>
    <t>建设地点</t>
  </si>
  <si>
    <t>建设方式</t>
  </si>
  <si>
    <t>原因</t>
  </si>
  <si>
    <t>安置住房已开工建设</t>
  </si>
  <si>
    <t>表2：</t>
  </si>
  <si>
    <t>破槽至1层</t>
  </si>
  <si>
    <t>2层以上</t>
  </si>
  <si>
    <t>完成拆迁户数</t>
  </si>
  <si>
    <t>合计</t>
  </si>
  <si>
    <t xml:space="preserve">市州（县市区）住房保障部门（章）：                                                                                        单位：户、套、万平方米、万元 </t>
  </si>
  <si>
    <t>项目建设单位</t>
  </si>
  <si>
    <t>基本建成和竣工</t>
  </si>
  <si>
    <t>套数</t>
  </si>
  <si>
    <t>套数</t>
  </si>
  <si>
    <t>其中：竣工</t>
  </si>
  <si>
    <t xml:space="preserve">市州（县市区）住房保障部门（章）：                                                                   单位：套、万平方米、万元 </t>
  </si>
  <si>
    <t>其中：竣工</t>
  </si>
  <si>
    <t xml:space="preserve">市州（县市区）住房保障部门（章）：                                                                                        单位：户、套、万平方米、万元 </t>
  </si>
  <si>
    <t>项目名称</t>
  </si>
  <si>
    <t>基本信息</t>
  </si>
  <si>
    <t>计划规模</t>
  </si>
  <si>
    <t>拆迁安置情况</t>
  </si>
  <si>
    <t>安置住房已开工建设</t>
  </si>
  <si>
    <t>完成投资</t>
  </si>
  <si>
    <t>未开工项目</t>
  </si>
  <si>
    <t>项目建设单位</t>
  </si>
  <si>
    <t>建设地点</t>
  </si>
  <si>
    <t>改造户数</t>
  </si>
  <si>
    <t>拆迁面积</t>
  </si>
  <si>
    <t>总投资</t>
  </si>
  <si>
    <t>年度计划投资</t>
  </si>
  <si>
    <t>完成拆迁户数</t>
  </si>
  <si>
    <t>完成拆迁面积</t>
  </si>
  <si>
    <t>面积</t>
  </si>
  <si>
    <t>原因</t>
  </si>
  <si>
    <t>预计开工时间</t>
  </si>
  <si>
    <t>(一)市本级及所辖区小计</t>
  </si>
  <si>
    <t>实物安置</t>
  </si>
  <si>
    <t>货币安置</t>
  </si>
  <si>
    <t>面积</t>
  </si>
  <si>
    <t>实物安置</t>
  </si>
  <si>
    <t>货币安置</t>
  </si>
  <si>
    <t>安置住房基本建成（含竣工)</t>
  </si>
  <si>
    <t>入住套数</t>
  </si>
  <si>
    <t>资阳区和兴二期（兴业路）廉租住房建设项目</t>
  </si>
  <si>
    <t>资阳区保障性安居工程办公室</t>
  </si>
  <si>
    <t>资阳区五里堆社区兴业路</t>
  </si>
  <si>
    <t>新建</t>
  </si>
  <si>
    <t>资阳区金桥小区廉租住房建设项目</t>
  </si>
  <si>
    <t>资阳区马良社区金花湖东路</t>
  </si>
  <si>
    <t>资阳区金桥小区廉租住房分部东升建设项目</t>
  </si>
  <si>
    <t>资阳区白马山社区东升路</t>
  </si>
  <si>
    <t>赫山区十洲廉租住房项目</t>
  </si>
  <si>
    <t>赫山区人民政府</t>
  </si>
  <si>
    <t>赫山办事处十洲路</t>
  </si>
  <si>
    <t>益阳市金山路原自控厂廉租小区</t>
  </si>
  <si>
    <t>益阳市国有资产投资经营开发有限公司</t>
  </si>
  <si>
    <t>益阳市金山路北路617号</t>
  </si>
  <si>
    <t>大通湖区柳杨村廉租住房项目</t>
  </si>
  <si>
    <t>大通湖区住房保障中心</t>
  </si>
  <si>
    <t>大通湖柳杨村</t>
  </si>
  <si>
    <t>（二）县市小计</t>
  </si>
  <si>
    <t>沅江苗圃园小区廉租住房项目</t>
  </si>
  <si>
    <t>沅江房管局</t>
  </si>
  <si>
    <t>沅江石矶湖大道</t>
  </si>
  <si>
    <t>安化县马路二期廉租房</t>
  </si>
  <si>
    <t>安化县房地产管理局</t>
  </si>
  <si>
    <t>安化县马路镇环狮路</t>
  </si>
  <si>
    <t>安化县小淹建龙廉租房</t>
  </si>
  <si>
    <t>安化县小淹镇建龙路</t>
  </si>
  <si>
    <t>安化县大福二期廉租房</t>
  </si>
  <si>
    <t>安化县大福镇百花园路</t>
  </si>
  <si>
    <t>安化县酉州廉租房</t>
  </si>
  <si>
    <t>安化县东坪镇东酉路</t>
  </si>
  <si>
    <t>安化县城南廉租房</t>
  </si>
  <si>
    <t>安化县东坪镇茶香路</t>
  </si>
  <si>
    <t>安化县江南为民廉租房</t>
  </si>
  <si>
    <t>安化县日新路</t>
  </si>
  <si>
    <t>桃江县桃谷山廉租住房小区项目</t>
  </si>
  <si>
    <t>桃江县房地产管理局</t>
  </si>
  <si>
    <t>桃江县桃谷山村</t>
  </si>
  <si>
    <t>南县建南廉租住房项目</t>
  </si>
  <si>
    <t>南县房地产管理局</t>
  </si>
  <si>
    <t>南县南州镇花甲湖社区</t>
  </si>
  <si>
    <t>南县宏业廉租住房项目</t>
  </si>
  <si>
    <t>南县三仙湖二期廉租住房项目</t>
  </si>
  <si>
    <t>南县三仙湖木材厂</t>
  </si>
  <si>
    <t>南县浪拔湖廉租住房项目</t>
  </si>
  <si>
    <t>南县浪拔湖乡山桥村</t>
  </si>
  <si>
    <t>南县武圣宫廉租住房项目</t>
  </si>
  <si>
    <t>南县武圣宫唐家村</t>
  </si>
  <si>
    <t>南县麻河口廉租住房项目</t>
  </si>
  <si>
    <t>南县麻河口镇</t>
  </si>
  <si>
    <t>南县乌咀廉租住房项目</t>
  </si>
  <si>
    <t>南县乌咀乡安乐村</t>
  </si>
  <si>
    <t>南县南建廉租住房项目</t>
  </si>
  <si>
    <t>南县赤松亭社区</t>
  </si>
  <si>
    <t>(一)市本级及所辖区小计</t>
  </si>
  <si>
    <t>赫山区人民政府</t>
  </si>
  <si>
    <t>新建</t>
  </si>
  <si>
    <t>资阳区和祥小区公共租赁住房建设项目</t>
  </si>
  <si>
    <t>资阳区保障性安居工程办公室</t>
  </si>
  <si>
    <t>白马山社区资兴路</t>
  </si>
  <si>
    <t>资阳区金花湖西路公共租赁住房建设项目</t>
  </si>
  <si>
    <t>金花坪社区金花湖西路</t>
  </si>
  <si>
    <t>资阳区工人路公共租赁住房建设项目</t>
  </si>
  <si>
    <t>鹅洋池社区工人路</t>
  </si>
  <si>
    <t>资阳区兴业路公共租赁住房建设项目</t>
  </si>
  <si>
    <t>五里堆社区长春路</t>
  </si>
  <si>
    <t>资阳区和谐（二期）公共租赁住房建设项目</t>
  </si>
  <si>
    <t>金花湖社区迎春路</t>
  </si>
  <si>
    <t>益阳市城建投资公司2012年公共租赁房</t>
  </si>
  <si>
    <t>益阳市城建投资公司</t>
  </si>
  <si>
    <t>建新里社区</t>
  </si>
  <si>
    <t>益阳市高新区东部新区公租房小区</t>
  </si>
  <si>
    <t>益阳东创投资有限公司</t>
  </si>
  <si>
    <t>东部新区龙塘路与欧家冲路西北角</t>
  </si>
  <si>
    <t>迎宾路以南、蓉园路以东</t>
  </si>
  <si>
    <t>（二）县市小计</t>
  </si>
  <si>
    <t>桃江县牛潭河工业园公共租赁住房小区</t>
  </si>
  <si>
    <t>湖南桃江经济开发区管理委员会</t>
  </si>
  <si>
    <t>桃江县经济开发区牛潭河园区</t>
  </si>
  <si>
    <t>桃江县人民政府</t>
  </si>
  <si>
    <t>安化县南区公租房</t>
  </si>
  <si>
    <t>安化县房地产管理局</t>
  </si>
  <si>
    <t>安化县南区莲城路</t>
  </si>
  <si>
    <t>安化县梅城公租房</t>
  </si>
  <si>
    <t>安化县梅城镇西街</t>
  </si>
  <si>
    <t>安化县东坪镇公租房</t>
  </si>
  <si>
    <t>安化县东坪镇迎春路</t>
  </si>
  <si>
    <t>安化县仙溪公租房</t>
  </si>
  <si>
    <t>安化县仙溪镇花桥路</t>
  </si>
  <si>
    <t>安化县平口公租房</t>
  </si>
  <si>
    <t>安化县平口镇友谊路</t>
  </si>
  <si>
    <t>安化县马路公租房</t>
  </si>
  <si>
    <t>安化县马路镇东风路</t>
  </si>
  <si>
    <t>沅江工业园公租房</t>
  </si>
  <si>
    <t>沅江琼太制衣有限公司</t>
  </si>
  <si>
    <t>沅江工业园区</t>
  </si>
  <si>
    <t>购买</t>
  </si>
  <si>
    <t>沅江纸业公租房</t>
  </si>
  <si>
    <t>沅江纸业有限公司</t>
  </si>
  <si>
    <t>沅江沅纸大道</t>
  </si>
  <si>
    <t>长期租赁</t>
  </si>
  <si>
    <t>沅江市城市建设开发有限公司公租房</t>
  </si>
  <si>
    <t>沅江市城市建设开发有限公司</t>
  </si>
  <si>
    <t>沅江原湖南专用汽车厂内</t>
  </si>
  <si>
    <t>湖南德天染织公租房</t>
  </si>
  <si>
    <t>湖南德天染织公司</t>
  </si>
  <si>
    <t>沅江新源路</t>
  </si>
  <si>
    <t>湖南鑫海网业公租房</t>
  </si>
  <si>
    <t>湖南鑫海网业公司</t>
  </si>
  <si>
    <t>沅江万子湖鑫海路</t>
  </si>
  <si>
    <t>沅江億昌食品公租房</t>
  </si>
  <si>
    <t>沅江億昌食品公司</t>
  </si>
  <si>
    <t>沅江金太阳公租房</t>
  </si>
  <si>
    <t>沅江金太阳纸业公司</t>
  </si>
  <si>
    <t>沅江南咀余白新村</t>
  </si>
  <si>
    <t>沅江恒瑞管桩公租房</t>
  </si>
  <si>
    <t>沅江恒瑞管桩科技有限公司</t>
  </si>
  <si>
    <t>沅江琼湖街界和村</t>
  </si>
  <si>
    <t>南县森艺家具城住宅</t>
  </si>
  <si>
    <t>南县房管局</t>
  </si>
  <si>
    <t>南县小荷堰村</t>
  </si>
  <si>
    <t>购买</t>
  </si>
  <si>
    <t>南县洞庭蛋业制品有限公司</t>
  </si>
  <si>
    <t>南县浩源食品有限公司</t>
  </si>
  <si>
    <t>南县申旗糖果公司</t>
  </si>
  <si>
    <t>南县官正街小区</t>
  </si>
  <si>
    <t>南州镇官正街</t>
  </si>
  <si>
    <t>益阳市金山路棚改</t>
  </si>
  <si>
    <t>益阳市国有资产投资经营开发有限公司</t>
  </si>
  <si>
    <t>益阳市花乡路</t>
  </si>
  <si>
    <t>赫山区沧水铺棚改</t>
  </si>
  <si>
    <t>老街路</t>
  </si>
  <si>
    <t>赫山区兰溪棚改</t>
  </si>
  <si>
    <t>大同路</t>
  </si>
  <si>
    <t>赫山区欧江岔棚改</t>
  </si>
  <si>
    <t>昌盛路</t>
  </si>
  <si>
    <t>赫山区大桃路棚改</t>
  </si>
  <si>
    <t>大桃路</t>
  </si>
  <si>
    <t>赫山区桃花仑棚改</t>
  </si>
  <si>
    <t>龙洲路</t>
  </si>
  <si>
    <t>资阳区城门外棚改</t>
  </si>
  <si>
    <t>资阳区城建投资公司</t>
  </si>
  <si>
    <t>城门外社区</t>
  </si>
  <si>
    <t>资阳区群众街棚改二期</t>
  </si>
  <si>
    <t>群众街社区</t>
  </si>
  <si>
    <t>资阳区大水坪棚改一期</t>
  </si>
  <si>
    <t>大通湖区柳杨村棚改三期</t>
  </si>
  <si>
    <t>大通湖区住房保障中心、大通湖区城市建设投资开发有限公司</t>
  </si>
  <si>
    <t>大通湖区河坝镇</t>
  </si>
  <si>
    <t>大通湖区文化路棚改</t>
  </si>
  <si>
    <t>大通湖区金漉社区棚改</t>
  </si>
  <si>
    <t>大通湖区住房保障中心、金盆镇人民政府</t>
  </si>
  <si>
    <t>大通湖区金盆镇金漉社区</t>
  </si>
  <si>
    <t>大通湖区北汀社区棚改</t>
  </si>
  <si>
    <t>大通湖区住房保障中心、千山红镇人民政府</t>
  </si>
  <si>
    <t>大通湖区千山红镇北汀社区</t>
  </si>
  <si>
    <t>南县拓普竹麻产业棚改</t>
  </si>
  <si>
    <t>南县工信局</t>
  </si>
  <si>
    <t>茅草街镇接龙村</t>
  </si>
  <si>
    <t>南县鑫源纺织厂 
 棚改</t>
  </si>
  <si>
    <t>南洲镇火箭社区</t>
  </si>
  <si>
    <t>南县青树嘴街道  
棚改</t>
  </si>
  <si>
    <t>青树嘴政府</t>
  </si>
  <si>
    <t>青树嘴镇</t>
  </si>
  <si>
    <t>桃江县资江南路棚改</t>
  </si>
  <si>
    <t>桃江县城市建设开发有限责任公司</t>
  </si>
  <si>
    <t>桃江县桃花江镇资江南路</t>
  </si>
  <si>
    <t>桃江县七星桥片棚改二期</t>
  </si>
  <si>
    <t>桃江县桃花江镇七星桥</t>
  </si>
  <si>
    <t>安化县城南棚户区改造</t>
  </si>
  <si>
    <t>安化县东坪南区南田新村</t>
  </si>
  <si>
    <t>安化县氮肥厂棚户区改造</t>
  </si>
  <si>
    <t>安化县梅城镇启安村</t>
  </si>
  <si>
    <t>安化县农机厂棚户区改造</t>
  </si>
  <si>
    <t>安化县梅城镇望城村</t>
  </si>
  <si>
    <t>安化县白沙溪棚户区改造</t>
  </si>
  <si>
    <t>安化县小淹白沙溪社区</t>
  </si>
  <si>
    <t>安化县平口棚户区改造</t>
  </si>
  <si>
    <t>安化县平口镇安平路</t>
  </si>
  <si>
    <t>安化县建筑公司棚户区改造</t>
  </si>
  <si>
    <t>安化县东坪镇沿江路</t>
  </si>
  <si>
    <t>安化县黄沙坪茶市棚户区改造</t>
  </si>
  <si>
    <t>安化县东坪镇黄沙坪社区</t>
  </si>
  <si>
    <t>安化县马路镇棚户区改造</t>
  </si>
  <si>
    <t>安化县马路镇湘云路</t>
  </si>
  <si>
    <t>沅江市城市建设开发公司</t>
  </si>
  <si>
    <t>安化清塘镇落水洞煤矿棚户区改造项目</t>
  </si>
  <si>
    <t>安化县房地产管理局</t>
  </si>
  <si>
    <t>安化县清塘镇落水洞村</t>
  </si>
  <si>
    <t>安化清塘镇清塘煤矿棚户区改造项目</t>
  </si>
  <si>
    <t>安化县清塘镇清塘居委熊家村</t>
  </si>
  <si>
    <t>安化渣滓溪2期棚户区改造项目</t>
  </si>
  <si>
    <t>安化县奎溪镇白羊塘村</t>
  </si>
  <si>
    <t>益阳市三里桥棚户区改造三期</t>
  </si>
  <si>
    <t>益阳市城建投</t>
  </si>
  <si>
    <t>三里桥大丰村</t>
  </si>
  <si>
    <t>益阳市毛家塘棚户区改造一期</t>
  </si>
  <si>
    <t>沧水铺公租房小区</t>
  </si>
  <si>
    <t>沧水铺镇</t>
  </si>
  <si>
    <t>惠民公租房小区</t>
  </si>
  <si>
    <t>茂林村</t>
  </si>
  <si>
    <t>铁铺岭公租房小区</t>
  </si>
  <si>
    <t>铁铺岭社区</t>
  </si>
  <si>
    <t>西流湾公租房小区</t>
  </si>
  <si>
    <t>西流湾社区</t>
  </si>
  <si>
    <t>泉交河公租房小区</t>
  </si>
  <si>
    <t>泉交河镇</t>
  </si>
  <si>
    <t>秀峰新村公租房小区</t>
  </si>
  <si>
    <t>秀峰社区</t>
  </si>
  <si>
    <t>萝溪路公租房小区</t>
  </si>
  <si>
    <t>萝溪路</t>
  </si>
  <si>
    <t>欧江岔公租房小区</t>
  </si>
  <si>
    <t>欧江岔镇</t>
  </si>
  <si>
    <t>兰溪公租房小区</t>
  </si>
  <si>
    <t>兰溪镇</t>
  </si>
  <si>
    <t>十洲公租房小区</t>
  </si>
  <si>
    <t>十洲路</t>
  </si>
  <si>
    <t>新建</t>
  </si>
  <si>
    <t>益阳市高新区朝阳产业园公租房小区</t>
  </si>
  <si>
    <t>三里桥（大丰村）</t>
  </si>
  <si>
    <t>大通湖区住房保障中心</t>
  </si>
  <si>
    <t>大通湖棉麻公司项目区</t>
  </si>
  <si>
    <t>大通湖区人民医院项目区</t>
  </si>
  <si>
    <t>大通湖金安小区项目区</t>
  </si>
  <si>
    <t>大通湖千安小区项目区</t>
  </si>
  <si>
    <t>河坝镇棉麻公司北</t>
  </si>
  <si>
    <t>河坝镇区人民医院</t>
  </si>
  <si>
    <t>金盆镇金安保障住房小区</t>
  </si>
  <si>
    <t>千山红镇北汀社区千安小区</t>
  </si>
  <si>
    <t>桃江县城区小高层收购</t>
  </si>
  <si>
    <t>桃江县城区范围内</t>
  </si>
  <si>
    <t>收购</t>
  </si>
  <si>
    <t>沅江华兴玻璃公租房</t>
  </si>
  <si>
    <t>沅江工业园</t>
  </si>
  <si>
    <t>沅江谦益电子公租房</t>
  </si>
  <si>
    <t>谦益电子公司</t>
  </si>
  <si>
    <t>沅江科至博公租房</t>
  </si>
  <si>
    <t>沅江市沿河路棚户项目</t>
  </si>
  <si>
    <t>沅江市新沅路棚改项目</t>
  </si>
  <si>
    <t>沅江市石叽湖大道棚改项目</t>
  </si>
  <si>
    <t>沅江市新沅中联重科棚改项目</t>
  </si>
  <si>
    <t>沅江市中心城区棚户区改造项目</t>
  </si>
  <si>
    <t>沅江市沿河路</t>
  </si>
  <si>
    <t>沅江市银光路新沅路</t>
  </si>
  <si>
    <t>沅江市石叽湖大道</t>
  </si>
  <si>
    <t>沅江市新沅中联重科</t>
  </si>
  <si>
    <t>沅江市中心城区新街、新中路、琼湖路</t>
  </si>
  <si>
    <t>租赁</t>
  </si>
  <si>
    <t xml:space="preserve">     2012年度益阳市廉租住房建设项目信息表（12月）</t>
  </si>
  <si>
    <t xml:space="preserve">     2012年益阳市公共租赁住房建设项目信息表（12月）</t>
  </si>
  <si>
    <r>
      <t>2012</t>
    </r>
    <r>
      <rPr>
        <sz val="18"/>
        <rFont val="宋体"/>
        <family val="0"/>
      </rPr>
      <t>年度益阳市城市棚户区改造项目信息表（12月）</t>
    </r>
  </si>
  <si>
    <t>2012年度益阳市国有工矿棚户区改造项目信息表(12月)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</si>
</sst>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[$-804]yyyy&quot;年&quot;m&quot;月&quot;d&quot;日&quot;\ dddd"/>
  </numFmts>
  <fonts count="3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8"/>
      <color indexed="8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85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91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6" fillId="0" borderId="12" xfId="4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共租赁住房 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39" sqref="A33:IV39"/>
    </sheetView>
  </sheetViews>
  <sheetFormatPr defaultColWidth="9.00390625" defaultRowHeight="14.25"/>
  <cols>
    <col min="1" max="1" width="12.375" style="7" customWidth="1"/>
    <col min="2" max="2" width="7.25390625" style="7" customWidth="1"/>
    <col min="3" max="3" width="9.75390625" style="7" customWidth="1"/>
    <col min="4" max="4" width="5.25390625" style="7" customWidth="1"/>
    <col min="5" max="5" width="5.625" style="7" customWidth="1"/>
    <col min="6" max="6" width="7.875" style="7" customWidth="1"/>
    <col min="7" max="7" width="6.25390625" style="7" customWidth="1"/>
    <col min="8" max="9" width="6.50390625" style="7" customWidth="1"/>
    <col min="10" max="10" width="8.00390625" style="7" customWidth="1"/>
    <col min="11" max="11" width="5.375" style="7" customWidth="1"/>
    <col min="12" max="12" width="8.25390625" style="7" customWidth="1"/>
    <col min="13" max="13" width="5.375" style="7" customWidth="1"/>
    <col min="14" max="14" width="6.75390625" style="7" customWidth="1"/>
    <col min="15" max="15" width="5.625" style="7" customWidth="1"/>
    <col min="16" max="16" width="6.75390625" style="7" customWidth="1"/>
    <col min="17" max="17" width="4.625" style="7" customWidth="1"/>
    <col min="18" max="18" width="6.50390625" style="7" customWidth="1"/>
    <col min="19" max="19" width="7.125" style="7" customWidth="1"/>
    <col min="20" max="20" width="5.25390625" style="7" customWidth="1"/>
    <col min="21" max="21" width="5.625" style="7" customWidth="1"/>
    <col min="22" max="22" width="5.875" style="7" customWidth="1"/>
    <col min="23" max="23" width="17.00390625" style="7" customWidth="1"/>
    <col min="24" max="16384" width="9.00390625" style="7" customWidth="1"/>
  </cols>
  <sheetData>
    <row r="1" spans="1:22" ht="14.2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"/>
    </row>
    <row r="2" spans="1:22" ht="21.75" customHeight="1">
      <c r="A2" s="58" t="s">
        <v>314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.75" customHeight="1">
      <c r="A4" s="57" t="s">
        <v>2</v>
      </c>
      <c r="B4" s="56" t="s">
        <v>18</v>
      </c>
      <c r="C4" s="56"/>
      <c r="D4" s="56"/>
      <c r="E4" s="56" t="s">
        <v>3</v>
      </c>
      <c r="F4" s="56"/>
      <c r="G4" s="56"/>
      <c r="H4" s="56"/>
      <c r="I4" s="56" t="s">
        <v>19</v>
      </c>
      <c r="J4" s="56"/>
      <c r="K4" s="56"/>
      <c r="L4" s="56"/>
      <c r="M4" s="56"/>
      <c r="N4" s="56"/>
      <c r="O4" s="56" t="s">
        <v>34</v>
      </c>
      <c r="P4" s="56"/>
      <c r="Q4" s="56"/>
      <c r="R4" s="56"/>
      <c r="S4" s="57" t="s">
        <v>5</v>
      </c>
      <c r="T4" s="62" t="s">
        <v>66</v>
      </c>
      <c r="U4" s="57" t="s">
        <v>20</v>
      </c>
      <c r="V4" s="57"/>
    </row>
    <row r="5" spans="1:22" ht="15.75" customHeight="1">
      <c r="A5" s="57"/>
      <c r="B5" s="57" t="s">
        <v>33</v>
      </c>
      <c r="C5" s="57" t="s">
        <v>23</v>
      </c>
      <c r="D5" s="57" t="s">
        <v>24</v>
      </c>
      <c r="E5" s="56" t="s">
        <v>0</v>
      </c>
      <c r="F5" s="56" t="s">
        <v>1</v>
      </c>
      <c r="G5" s="57" t="s">
        <v>6</v>
      </c>
      <c r="H5" s="57" t="s">
        <v>12</v>
      </c>
      <c r="I5" s="56" t="s">
        <v>0</v>
      </c>
      <c r="J5" s="56" t="s">
        <v>1</v>
      </c>
      <c r="K5" s="56" t="s">
        <v>21</v>
      </c>
      <c r="L5" s="56"/>
      <c r="M5" s="56"/>
      <c r="N5" s="56"/>
      <c r="O5" s="56" t="s">
        <v>35</v>
      </c>
      <c r="P5" s="56" t="s">
        <v>1</v>
      </c>
      <c r="Q5" s="13" t="s">
        <v>37</v>
      </c>
      <c r="R5" s="13"/>
      <c r="S5" s="57"/>
      <c r="T5" s="62"/>
      <c r="U5" s="57" t="s">
        <v>16</v>
      </c>
      <c r="V5" s="57" t="s">
        <v>22</v>
      </c>
    </row>
    <row r="6" spans="1:22" ht="15.75" customHeight="1">
      <c r="A6" s="57"/>
      <c r="B6" s="57"/>
      <c r="C6" s="57"/>
      <c r="D6" s="57"/>
      <c r="E6" s="56"/>
      <c r="F6" s="56"/>
      <c r="G6" s="57"/>
      <c r="H6" s="57"/>
      <c r="I6" s="56"/>
      <c r="J6" s="56"/>
      <c r="K6" s="56" t="s">
        <v>28</v>
      </c>
      <c r="L6" s="56"/>
      <c r="M6" s="56" t="s">
        <v>29</v>
      </c>
      <c r="N6" s="56"/>
      <c r="O6" s="56"/>
      <c r="P6" s="56"/>
      <c r="Q6" s="56" t="s">
        <v>36</v>
      </c>
      <c r="R6" s="56" t="s">
        <v>1</v>
      </c>
      <c r="S6" s="57"/>
      <c r="T6" s="62"/>
      <c r="U6" s="57"/>
      <c r="V6" s="57"/>
    </row>
    <row r="7" spans="1:22" ht="15.75" customHeight="1">
      <c r="A7" s="57"/>
      <c r="B7" s="57"/>
      <c r="C7" s="57"/>
      <c r="D7" s="57"/>
      <c r="E7" s="56"/>
      <c r="F7" s="56"/>
      <c r="G7" s="57"/>
      <c r="H7" s="57"/>
      <c r="I7" s="56"/>
      <c r="J7" s="56"/>
      <c r="K7" s="1" t="s">
        <v>0</v>
      </c>
      <c r="L7" s="1" t="s">
        <v>4</v>
      </c>
      <c r="M7" s="1" t="s">
        <v>0</v>
      </c>
      <c r="N7" s="1" t="s">
        <v>4</v>
      </c>
      <c r="O7" s="56"/>
      <c r="P7" s="56"/>
      <c r="Q7" s="56"/>
      <c r="R7" s="56"/>
      <c r="S7" s="57"/>
      <c r="T7" s="62"/>
      <c r="U7" s="57"/>
      <c r="V7" s="57"/>
    </row>
    <row r="8" spans="1:23" ht="27" customHeight="1">
      <c r="A8" s="3" t="s">
        <v>31</v>
      </c>
      <c r="B8" s="1"/>
      <c r="C8" s="1"/>
      <c r="D8" s="1"/>
      <c r="E8" s="23">
        <f>E9+E16</f>
        <v>3600</v>
      </c>
      <c r="F8" s="23">
        <f aca="true" t="shared" si="0" ref="F8:T8">F9+F16</f>
        <v>178587</v>
      </c>
      <c r="G8" s="23">
        <f t="shared" si="0"/>
        <v>23248</v>
      </c>
      <c r="H8" s="23">
        <f t="shared" si="0"/>
        <v>23248</v>
      </c>
      <c r="I8" s="23">
        <f t="shared" si="0"/>
        <v>4126</v>
      </c>
      <c r="J8" s="23">
        <f t="shared" si="0"/>
        <v>205184.6</v>
      </c>
      <c r="K8" s="23">
        <f t="shared" si="0"/>
        <v>1000</v>
      </c>
      <c r="L8" s="23">
        <f t="shared" si="0"/>
        <v>50200</v>
      </c>
      <c r="M8" s="23">
        <f t="shared" si="0"/>
        <v>3126</v>
      </c>
      <c r="N8" s="23">
        <f t="shared" si="0"/>
        <v>154984.59999999998</v>
      </c>
      <c r="O8" s="23">
        <f t="shared" si="0"/>
        <v>2266</v>
      </c>
      <c r="P8" s="23">
        <f t="shared" si="0"/>
        <v>112869.4</v>
      </c>
      <c r="Q8" s="23">
        <f t="shared" si="0"/>
        <v>402</v>
      </c>
      <c r="R8" s="23">
        <f t="shared" si="0"/>
        <v>20100</v>
      </c>
      <c r="S8" s="23">
        <f t="shared" si="0"/>
        <v>14836</v>
      </c>
      <c r="T8" s="23">
        <f t="shared" si="0"/>
        <v>600</v>
      </c>
      <c r="U8" s="1"/>
      <c r="V8" s="13"/>
      <c r="W8" s="10"/>
    </row>
    <row r="9" spans="1:22" ht="27" customHeight="1">
      <c r="A9" s="18" t="s">
        <v>59</v>
      </c>
      <c r="B9" s="18"/>
      <c r="C9" s="18"/>
      <c r="D9" s="18"/>
      <c r="E9" s="18">
        <f>E10+E11+E12+E13+E14+E15</f>
        <v>1362</v>
      </c>
      <c r="F9" s="18">
        <f aca="true" t="shared" si="1" ref="F9:T9">F10+F11+F12+F13+F14+F15</f>
        <v>67445</v>
      </c>
      <c r="G9" s="18">
        <f t="shared" si="1"/>
        <v>8784</v>
      </c>
      <c r="H9" s="18">
        <f t="shared" si="1"/>
        <v>8784</v>
      </c>
      <c r="I9" s="18">
        <f t="shared" si="1"/>
        <v>1452</v>
      </c>
      <c r="J9" s="18">
        <f t="shared" si="1"/>
        <v>72133</v>
      </c>
      <c r="K9" s="18">
        <f t="shared" si="1"/>
        <v>628</v>
      </c>
      <c r="L9" s="18">
        <f t="shared" si="1"/>
        <v>31800</v>
      </c>
      <c r="M9" s="18">
        <f t="shared" si="1"/>
        <v>824</v>
      </c>
      <c r="N9" s="18">
        <f t="shared" si="1"/>
        <v>40333</v>
      </c>
      <c r="O9" s="18">
        <f t="shared" si="1"/>
        <v>228</v>
      </c>
      <c r="P9" s="18">
        <f t="shared" si="1"/>
        <v>11365</v>
      </c>
      <c r="Q9" s="18">
        <f t="shared" si="1"/>
        <v>0</v>
      </c>
      <c r="R9" s="18">
        <f t="shared" si="1"/>
        <v>0</v>
      </c>
      <c r="S9" s="18">
        <f t="shared" si="1"/>
        <v>3791</v>
      </c>
      <c r="T9" s="18">
        <f t="shared" si="1"/>
        <v>0</v>
      </c>
      <c r="U9" s="3"/>
      <c r="V9" s="3"/>
    </row>
    <row r="10" spans="1:22" ht="48">
      <c r="A10" s="18" t="s">
        <v>67</v>
      </c>
      <c r="B10" s="18" t="s">
        <v>68</v>
      </c>
      <c r="C10" s="18" t="s">
        <v>69</v>
      </c>
      <c r="D10" s="18" t="s">
        <v>70</v>
      </c>
      <c r="E10" s="18">
        <v>120</v>
      </c>
      <c r="F10" s="18">
        <v>5976</v>
      </c>
      <c r="G10" s="18">
        <v>717</v>
      </c>
      <c r="H10" s="18">
        <v>717</v>
      </c>
      <c r="I10" s="19">
        <v>120</v>
      </c>
      <c r="J10" s="19">
        <v>5976</v>
      </c>
      <c r="K10" s="19"/>
      <c r="L10" s="19"/>
      <c r="M10" s="19">
        <v>120</v>
      </c>
      <c r="N10" s="19">
        <v>5976</v>
      </c>
      <c r="O10" s="19">
        <v>120</v>
      </c>
      <c r="P10" s="19">
        <v>5976</v>
      </c>
      <c r="Q10" s="18"/>
      <c r="R10" s="18"/>
      <c r="S10" s="18">
        <v>627</v>
      </c>
      <c r="T10" s="3"/>
      <c r="U10" s="3"/>
      <c r="V10" s="3"/>
    </row>
    <row r="11" spans="1:22" ht="36">
      <c r="A11" s="18" t="s">
        <v>71</v>
      </c>
      <c r="B11" s="59" t="s">
        <v>68</v>
      </c>
      <c r="C11" s="18" t="s">
        <v>72</v>
      </c>
      <c r="D11" s="18" t="s">
        <v>70</v>
      </c>
      <c r="E11" s="18">
        <v>48</v>
      </c>
      <c r="F11" s="18">
        <v>2390</v>
      </c>
      <c r="G11" s="18">
        <v>358</v>
      </c>
      <c r="H11" s="18">
        <v>358</v>
      </c>
      <c r="I11" s="18">
        <v>48</v>
      </c>
      <c r="J11" s="18">
        <v>2292</v>
      </c>
      <c r="K11" s="18"/>
      <c r="L11" s="18"/>
      <c r="M11" s="18">
        <v>48</v>
      </c>
      <c r="N11" s="18">
        <v>2292</v>
      </c>
      <c r="O11" s="18"/>
      <c r="P11" s="18"/>
      <c r="Q11" s="18"/>
      <c r="R11" s="18"/>
      <c r="S11" s="19">
        <v>100</v>
      </c>
      <c r="T11" s="3"/>
      <c r="U11" s="19"/>
      <c r="V11" s="19"/>
    </row>
    <row r="12" spans="1:22" ht="36">
      <c r="A12" s="18" t="s">
        <v>73</v>
      </c>
      <c r="B12" s="59"/>
      <c r="C12" s="18" t="s">
        <v>74</v>
      </c>
      <c r="D12" s="18" t="s">
        <v>70</v>
      </c>
      <c r="E12" s="18">
        <v>102</v>
      </c>
      <c r="F12" s="18">
        <v>5100</v>
      </c>
      <c r="G12" s="18">
        <v>574</v>
      </c>
      <c r="H12" s="18">
        <v>574</v>
      </c>
      <c r="I12" s="18">
        <v>144</v>
      </c>
      <c r="J12" s="18">
        <v>6876</v>
      </c>
      <c r="K12" s="18"/>
      <c r="L12" s="18"/>
      <c r="M12" s="18">
        <v>144</v>
      </c>
      <c r="N12" s="18">
        <v>6876</v>
      </c>
      <c r="O12" s="18"/>
      <c r="P12" s="18"/>
      <c r="Q12" s="18"/>
      <c r="R12" s="18"/>
      <c r="S12" s="19">
        <v>264</v>
      </c>
      <c r="T12" s="3"/>
      <c r="U12" s="19"/>
      <c r="V12" s="19"/>
    </row>
    <row r="13" spans="1:22" ht="24">
      <c r="A13" s="18" t="s">
        <v>75</v>
      </c>
      <c r="B13" s="18" t="s">
        <v>76</v>
      </c>
      <c r="C13" s="18" t="s">
        <v>77</v>
      </c>
      <c r="D13" s="18" t="s">
        <v>70</v>
      </c>
      <c r="E13" s="18">
        <v>792</v>
      </c>
      <c r="F13" s="18">
        <v>38990</v>
      </c>
      <c r="G13" s="18">
        <v>5371</v>
      </c>
      <c r="H13" s="18">
        <v>5371</v>
      </c>
      <c r="I13" s="18">
        <v>840</v>
      </c>
      <c r="J13" s="18">
        <v>42000</v>
      </c>
      <c r="K13" s="18">
        <v>532</v>
      </c>
      <c r="L13" s="18">
        <v>27000</v>
      </c>
      <c r="M13" s="18">
        <v>308</v>
      </c>
      <c r="N13" s="18">
        <v>15000</v>
      </c>
      <c r="O13" s="18"/>
      <c r="P13" s="18"/>
      <c r="Q13" s="18"/>
      <c r="R13" s="18"/>
      <c r="S13" s="18">
        <v>2000</v>
      </c>
      <c r="T13" s="3"/>
      <c r="U13" s="18"/>
      <c r="V13" s="20"/>
    </row>
    <row r="14" spans="1:22" ht="60">
      <c r="A14" s="18" t="s">
        <v>78</v>
      </c>
      <c r="B14" s="18" t="s">
        <v>79</v>
      </c>
      <c r="C14" s="18" t="s">
        <v>80</v>
      </c>
      <c r="D14" s="18" t="s">
        <v>70</v>
      </c>
      <c r="E14" s="18">
        <v>192</v>
      </c>
      <c r="F14" s="18">
        <v>9600</v>
      </c>
      <c r="G14" s="18">
        <v>1130</v>
      </c>
      <c r="H14" s="18">
        <v>1130</v>
      </c>
      <c r="I14" s="18">
        <v>192</v>
      </c>
      <c r="J14" s="18">
        <v>9600</v>
      </c>
      <c r="K14" s="18">
        <v>96</v>
      </c>
      <c r="L14" s="18">
        <v>4800</v>
      </c>
      <c r="M14" s="18">
        <v>96</v>
      </c>
      <c r="N14" s="18">
        <v>4800</v>
      </c>
      <c r="O14" s="18"/>
      <c r="P14" s="18"/>
      <c r="Q14" s="18"/>
      <c r="R14" s="18"/>
      <c r="S14" s="18">
        <v>300</v>
      </c>
      <c r="T14" s="3"/>
      <c r="U14" s="18"/>
      <c r="V14" s="18"/>
    </row>
    <row r="15" spans="1:22" ht="36">
      <c r="A15" s="18" t="s">
        <v>81</v>
      </c>
      <c r="B15" s="18" t="s">
        <v>82</v>
      </c>
      <c r="C15" s="18" t="s">
        <v>83</v>
      </c>
      <c r="D15" s="18" t="s">
        <v>70</v>
      </c>
      <c r="E15" s="18">
        <v>108</v>
      </c>
      <c r="F15" s="18">
        <v>5389</v>
      </c>
      <c r="G15" s="18">
        <v>634</v>
      </c>
      <c r="H15" s="18">
        <v>634</v>
      </c>
      <c r="I15" s="18">
        <v>108</v>
      </c>
      <c r="J15" s="18">
        <v>5389</v>
      </c>
      <c r="K15" s="18"/>
      <c r="L15" s="18"/>
      <c r="M15" s="18">
        <v>108</v>
      </c>
      <c r="N15" s="18">
        <v>5389</v>
      </c>
      <c r="O15" s="18">
        <v>108</v>
      </c>
      <c r="P15" s="18">
        <v>5389</v>
      </c>
      <c r="Q15" s="3"/>
      <c r="R15" s="3"/>
      <c r="S15" s="18">
        <v>500</v>
      </c>
      <c r="T15" s="3"/>
      <c r="U15" s="18"/>
      <c r="V15" s="18"/>
    </row>
    <row r="16" spans="1:22" ht="27" customHeight="1">
      <c r="A16" s="18" t="s">
        <v>84</v>
      </c>
      <c r="B16" s="18"/>
      <c r="C16" s="18"/>
      <c r="D16" s="18"/>
      <c r="E16" s="18">
        <f aca="true" t="shared" si="2" ref="E16:T16">E17+E18+E19+E20+E21+E22+E23+E24+E25+E26+E27+E28+E29+E30+E31+E32</f>
        <v>2238</v>
      </c>
      <c r="F16" s="18">
        <f t="shared" si="2"/>
        <v>111141.99999999999</v>
      </c>
      <c r="G16" s="18">
        <f t="shared" si="2"/>
        <v>14464</v>
      </c>
      <c r="H16" s="18">
        <f t="shared" si="2"/>
        <v>14464</v>
      </c>
      <c r="I16" s="18">
        <f t="shared" si="2"/>
        <v>2674</v>
      </c>
      <c r="J16" s="18">
        <f t="shared" si="2"/>
        <v>133051.6</v>
      </c>
      <c r="K16" s="18">
        <f t="shared" si="2"/>
        <v>372</v>
      </c>
      <c r="L16" s="18">
        <f t="shared" si="2"/>
        <v>18400</v>
      </c>
      <c r="M16" s="18">
        <f t="shared" si="2"/>
        <v>2302</v>
      </c>
      <c r="N16" s="18">
        <f t="shared" si="2"/>
        <v>114651.59999999999</v>
      </c>
      <c r="O16" s="18">
        <f t="shared" si="2"/>
        <v>2038</v>
      </c>
      <c r="P16" s="18">
        <f t="shared" si="2"/>
        <v>101504.4</v>
      </c>
      <c r="Q16" s="18">
        <f t="shared" si="2"/>
        <v>402</v>
      </c>
      <c r="R16" s="18">
        <f t="shared" si="2"/>
        <v>20100</v>
      </c>
      <c r="S16" s="18">
        <f t="shared" si="2"/>
        <v>11045</v>
      </c>
      <c r="T16" s="18">
        <f t="shared" si="2"/>
        <v>600</v>
      </c>
      <c r="U16" s="18"/>
      <c r="V16" s="18"/>
    </row>
    <row r="17" spans="1:22" ht="24">
      <c r="A17" s="18" t="s">
        <v>85</v>
      </c>
      <c r="B17" s="18" t="s">
        <v>86</v>
      </c>
      <c r="C17" s="18" t="s">
        <v>87</v>
      </c>
      <c r="D17" s="18" t="s">
        <v>70</v>
      </c>
      <c r="E17" s="18">
        <v>504</v>
      </c>
      <c r="F17" s="18">
        <v>25200</v>
      </c>
      <c r="G17" s="18">
        <v>3780</v>
      </c>
      <c r="H17" s="18">
        <v>3780</v>
      </c>
      <c r="I17" s="18">
        <v>906</v>
      </c>
      <c r="J17" s="18">
        <v>45300</v>
      </c>
      <c r="K17" s="18">
        <v>168</v>
      </c>
      <c r="L17" s="18">
        <v>8400</v>
      </c>
      <c r="M17" s="18">
        <v>738</v>
      </c>
      <c r="N17" s="18">
        <v>36900</v>
      </c>
      <c r="O17" s="18">
        <v>738</v>
      </c>
      <c r="P17" s="18">
        <v>36900</v>
      </c>
      <c r="Q17" s="18">
        <v>402</v>
      </c>
      <c r="R17" s="18">
        <v>20100</v>
      </c>
      <c r="S17" s="18">
        <v>3780</v>
      </c>
      <c r="T17" s="3"/>
      <c r="U17" s="18"/>
      <c r="V17" s="18"/>
    </row>
    <row r="18" spans="1:22" ht="36">
      <c r="A18" s="18" t="s">
        <v>88</v>
      </c>
      <c r="B18" s="18" t="s">
        <v>89</v>
      </c>
      <c r="C18" s="18" t="s">
        <v>90</v>
      </c>
      <c r="D18" s="18" t="s">
        <v>70</v>
      </c>
      <c r="E18" s="18">
        <v>102</v>
      </c>
      <c r="F18" s="18">
        <v>5000</v>
      </c>
      <c r="G18" s="18">
        <v>630</v>
      </c>
      <c r="H18" s="18">
        <v>630</v>
      </c>
      <c r="I18" s="18">
        <v>102</v>
      </c>
      <c r="J18" s="18">
        <v>5000</v>
      </c>
      <c r="K18" s="18">
        <v>102</v>
      </c>
      <c r="L18" s="18">
        <v>5000</v>
      </c>
      <c r="M18" s="18"/>
      <c r="N18" s="18"/>
      <c r="O18" s="3"/>
      <c r="P18" s="3"/>
      <c r="Q18" s="3"/>
      <c r="R18" s="3"/>
      <c r="S18" s="3">
        <v>450</v>
      </c>
      <c r="T18" s="3"/>
      <c r="U18" s="18"/>
      <c r="V18" s="20"/>
    </row>
    <row r="19" spans="1:22" s="4" customFormat="1" ht="36">
      <c r="A19" s="18" t="s">
        <v>91</v>
      </c>
      <c r="B19" s="18" t="s">
        <v>89</v>
      </c>
      <c r="C19" s="18" t="s">
        <v>92</v>
      </c>
      <c r="D19" s="18" t="s">
        <v>70</v>
      </c>
      <c r="E19" s="18">
        <v>102</v>
      </c>
      <c r="F19" s="18">
        <v>5000</v>
      </c>
      <c r="G19" s="18">
        <v>630</v>
      </c>
      <c r="H19" s="18">
        <v>630</v>
      </c>
      <c r="I19" s="18">
        <v>102</v>
      </c>
      <c r="J19" s="18">
        <v>5000</v>
      </c>
      <c r="K19" s="18"/>
      <c r="L19" s="18"/>
      <c r="M19" s="18">
        <v>102</v>
      </c>
      <c r="N19" s="18">
        <v>5000</v>
      </c>
      <c r="O19" s="18">
        <v>102</v>
      </c>
      <c r="P19" s="18">
        <v>5000</v>
      </c>
      <c r="Q19" s="3"/>
      <c r="R19" s="3"/>
      <c r="S19" s="3">
        <v>450</v>
      </c>
      <c r="T19" s="3"/>
      <c r="U19" s="18"/>
      <c r="V19" s="20"/>
    </row>
    <row r="20" spans="1:22" ht="36">
      <c r="A20" s="18" t="s">
        <v>93</v>
      </c>
      <c r="B20" s="18" t="s">
        <v>89</v>
      </c>
      <c r="C20" s="18" t="s">
        <v>94</v>
      </c>
      <c r="D20" s="18" t="s">
        <v>70</v>
      </c>
      <c r="E20" s="18">
        <v>102</v>
      </c>
      <c r="F20" s="18">
        <v>5000</v>
      </c>
      <c r="G20" s="18">
        <v>630</v>
      </c>
      <c r="H20" s="18">
        <v>630</v>
      </c>
      <c r="I20" s="18">
        <v>102</v>
      </c>
      <c r="J20" s="18">
        <v>5000</v>
      </c>
      <c r="K20" s="18"/>
      <c r="L20" s="18"/>
      <c r="M20" s="18">
        <v>102</v>
      </c>
      <c r="N20" s="18">
        <v>5000</v>
      </c>
      <c r="O20" s="18">
        <v>102</v>
      </c>
      <c r="P20" s="18">
        <v>5000</v>
      </c>
      <c r="Q20" s="3"/>
      <c r="R20" s="3"/>
      <c r="S20" s="3">
        <v>450</v>
      </c>
      <c r="T20" s="3"/>
      <c r="U20" s="18"/>
      <c r="V20" s="20"/>
    </row>
    <row r="21" spans="1:22" ht="36">
      <c r="A21" s="18" t="s">
        <v>95</v>
      </c>
      <c r="B21" s="18" t="s">
        <v>89</v>
      </c>
      <c r="C21" s="18" t="s">
        <v>96</v>
      </c>
      <c r="D21" s="18" t="s">
        <v>70</v>
      </c>
      <c r="E21" s="18">
        <v>102</v>
      </c>
      <c r="F21" s="18">
        <v>5000</v>
      </c>
      <c r="G21" s="18">
        <v>630</v>
      </c>
      <c r="H21" s="18">
        <v>630</v>
      </c>
      <c r="I21" s="18">
        <v>112</v>
      </c>
      <c r="J21" s="18">
        <v>5600</v>
      </c>
      <c r="K21" s="18"/>
      <c r="L21" s="18"/>
      <c r="M21" s="18">
        <v>112</v>
      </c>
      <c r="N21" s="18">
        <v>5600</v>
      </c>
      <c r="O21" s="18">
        <v>112</v>
      </c>
      <c r="P21" s="18">
        <v>5600</v>
      </c>
      <c r="Q21" s="3"/>
      <c r="R21" s="3"/>
      <c r="S21" s="3">
        <v>450</v>
      </c>
      <c r="T21" s="3"/>
      <c r="U21" s="18"/>
      <c r="V21" s="20"/>
    </row>
    <row r="22" spans="1:22" ht="36">
      <c r="A22" s="18" t="s">
        <v>97</v>
      </c>
      <c r="B22" s="18" t="s">
        <v>89</v>
      </c>
      <c r="C22" s="18" t="s">
        <v>98</v>
      </c>
      <c r="D22" s="18" t="s">
        <v>70</v>
      </c>
      <c r="E22" s="18">
        <v>102</v>
      </c>
      <c r="F22" s="18">
        <v>5000</v>
      </c>
      <c r="G22" s="18">
        <v>630</v>
      </c>
      <c r="H22" s="18">
        <v>630</v>
      </c>
      <c r="I22" s="18">
        <v>102</v>
      </c>
      <c r="J22" s="18">
        <v>5000</v>
      </c>
      <c r="K22" s="18">
        <v>102</v>
      </c>
      <c r="L22" s="18">
        <v>5000</v>
      </c>
      <c r="M22" s="18"/>
      <c r="N22" s="18"/>
      <c r="O22" s="3"/>
      <c r="P22" s="3"/>
      <c r="Q22" s="3"/>
      <c r="R22" s="3"/>
      <c r="S22" s="3">
        <v>450</v>
      </c>
      <c r="T22" s="3"/>
      <c r="U22" s="18"/>
      <c r="V22" s="20"/>
    </row>
    <row r="23" spans="1:22" ht="36">
      <c r="A23" s="18" t="s">
        <v>99</v>
      </c>
      <c r="B23" s="18" t="s">
        <v>89</v>
      </c>
      <c r="C23" s="18" t="s">
        <v>100</v>
      </c>
      <c r="D23" s="18" t="s">
        <v>70</v>
      </c>
      <c r="E23" s="18">
        <v>102</v>
      </c>
      <c r="F23" s="18">
        <v>5000</v>
      </c>
      <c r="G23" s="18">
        <v>630</v>
      </c>
      <c r="H23" s="18">
        <v>630</v>
      </c>
      <c r="I23" s="18">
        <v>102</v>
      </c>
      <c r="J23" s="18">
        <v>5000</v>
      </c>
      <c r="K23" s="18"/>
      <c r="L23" s="18"/>
      <c r="M23" s="18">
        <v>102</v>
      </c>
      <c r="N23" s="18">
        <v>5000</v>
      </c>
      <c r="O23" s="18">
        <v>102</v>
      </c>
      <c r="P23" s="18">
        <v>5000</v>
      </c>
      <c r="Q23" s="3"/>
      <c r="R23" s="3"/>
      <c r="S23" s="3">
        <v>450</v>
      </c>
      <c r="T23" s="3"/>
      <c r="U23" s="18"/>
      <c r="V23" s="20"/>
    </row>
    <row r="24" spans="1:22" ht="36">
      <c r="A24" s="18" t="s">
        <v>101</v>
      </c>
      <c r="B24" s="18" t="s">
        <v>102</v>
      </c>
      <c r="C24" s="18" t="s">
        <v>103</v>
      </c>
      <c r="D24" s="18" t="s">
        <v>70</v>
      </c>
      <c r="E24" s="18">
        <v>402</v>
      </c>
      <c r="F24" s="18">
        <v>20086</v>
      </c>
      <c r="G24" s="18">
        <v>2960</v>
      </c>
      <c r="H24" s="18">
        <v>2960</v>
      </c>
      <c r="I24" s="18">
        <v>402</v>
      </c>
      <c r="J24" s="18">
        <v>20086</v>
      </c>
      <c r="K24" s="18"/>
      <c r="L24" s="18"/>
      <c r="M24" s="18">
        <v>402</v>
      </c>
      <c r="N24" s="18">
        <v>20086</v>
      </c>
      <c r="O24" s="18">
        <v>402</v>
      </c>
      <c r="P24" s="18">
        <v>20086</v>
      </c>
      <c r="Q24" s="18"/>
      <c r="R24" s="18"/>
      <c r="S24" s="18">
        <v>2100</v>
      </c>
      <c r="T24" s="3">
        <v>600</v>
      </c>
      <c r="U24" s="18"/>
      <c r="V24" s="18"/>
    </row>
    <row r="25" spans="1:22" ht="24">
      <c r="A25" s="18" t="s">
        <v>104</v>
      </c>
      <c r="B25" s="18" t="s">
        <v>105</v>
      </c>
      <c r="C25" s="18" t="s">
        <v>106</v>
      </c>
      <c r="D25" s="18" t="s">
        <v>70</v>
      </c>
      <c r="E25" s="18">
        <v>144</v>
      </c>
      <c r="F25" s="18">
        <v>7171.2</v>
      </c>
      <c r="G25" s="18">
        <v>789</v>
      </c>
      <c r="H25" s="18">
        <v>789</v>
      </c>
      <c r="I25" s="18">
        <v>144</v>
      </c>
      <c r="J25" s="18">
        <v>7171.2</v>
      </c>
      <c r="K25" s="18"/>
      <c r="L25" s="18"/>
      <c r="M25" s="18">
        <v>144</v>
      </c>
      <c r="N25" s="18">
        <v>7171.2</v>
      </c>
      <c r="O25" s="18">
        <v>144</v>
      </c>
      <c r="P25" s="18">
        <v>7171.2</v>
      </c>
      <c r="Q25" s="3"/>
      <c r="R25" s="3"/>
      <c r="S25" s="18">
        <v>500</v>
      </c>
      <c r="T25" s="3"/>
      <c r="U25" s="18"/>
      <c r="V25" s="18"/>
    </row>
    <row r="26" spans="1:22" ht="24">
      <c r="A26" s="18" t="s">
        <v>107</v>
      </c>
      <c r="B26" s="18" t="s">
        <v>105</v>
      </c>
      <c r="C26" s="18" t="s">
        <v>106</v>
      </c>
      <c r="D26" s="18" t="s">
        <v>70</v>
      </c>
      <c r="E26" s="18">
        <v>120</v>
      </c>
      <c r="F26" s="18">
        <v>5976</v>
      </c>
      <c r="G26" s="18">
        <v>657</v>
      </c>
      <c r="H26" s="18">
        <v>657</v>
      </c>
      <c r="I26" s="18">
        <v>120</v>
      </c>
      <c r="J26" s="18">
        <v>5976</v>
      </c>
      <c r="K26" s="18"/>
      <c r="L26" s="18"/>
      <c r="M26" s="18">
        <v>120</v>
      </c>
      <c r="N26" s="18">
        <v>5976</v>
      </c>
      <c r="O26" s="18">
        <v>120</v>
      </c>
      <c r="P26" s="18">
        <v>5976</v>
      </c>
      <c r="Q26" s="3"/>
      <c r="R26" s="3"/>
      <c r="S26" s="18">
        <v>450</v>
      </c>
      <c r="T26" s="3"/>
      <c r="U26" s="18"/>
      <c r="V26" s="18"/>
    </row>
    <row r="27" spans="1:22" ht="24">
      <c r="A27" s="18" t="s">
        <v>108</v>
      </c>
      <c r="B27" s="18" t="s">
        <v>105</v>
      </c>
      <c r="C27" s="18" t="s">
        <v>109</v>
      </c>
      <c r="D27" s="18" t="s">
        <v>70</v>
      </c>
      <c r="E27" s="18">
        <v>120</v>
      </c>
      <c r="F27" s="18">
        <v>5976</v>
      </c>
      <c r="G27" s="18">
        <v>657</v>
      </c>
      <c r="H27" s="18">
        <v>657</v>
      </c>
      <c r="I27" s="18">
        <v>120</v>
      </c>
      <c r="J27" s="18">
        <v>5976</v>
      </c>
      <c r="K27" s="18"/>
      <c r="L27" s="18"/>
      <c r="M27" s="18">
        <v>120</v>
      </c>
      <c r="N27" s="18">
        <v>5976</v>
      </c>
      <c r="O27" s="3"/>
      <c r="P27" s="3"/>
      <c r="Q27" s="3"/>
      <c r="R27" s="3"/>
      <c r="S27" s="18">
        <v>400</v>
      </c>
      <c r="T27" s="3"/>
      <c r="U27" s="18"/>
      <c r="V27" s="22"/>
    </row>
    <row r="28" spans="1:22" ht="24">
      <c r="A28" s="18" t="s">
        <v>110</v>
      </c>
      <c r="B28" s="18" t="s">
        <v>105</v>
      </c>
      <c r="C28" s="18" t="s">
        <v>111</v>
      </c>
      <c r="D28" s="18" t="s">
        <v>70</v>
      </c>
      <c r="E28" s="18">
        <v>96</v>
      </c>
      <c r="F28" s="18">
        <v>4780.8</v>
      </c>
      <c r="G28" s="18">
        <v>526</v>
      </c>
      <c r="H28" s="18">
        <v>526</v>
      </c>
      <c r="I28" s="18">
        <v>96</v>
      </c>
      <c r="J28" s="18">
        <v>4780.8</v>
      </c>
      <c r="K28" s="18"/>
      <c r="L28" s="18"/>
      <c r="M28" s="18">
        <v>96</v>
      </c>
      <c r="N28" s="18">
        <v>4780.8</v>
      </c>
      <c r="O28" s="3"/>
      <c r="P28" s="3"/>
      <c r="Q28" s="3"/>
      <c r="R28" s="3"/>
      <c r="S28" s="18">
        <v>320</v>
      </c>
      <c r="T28" s="3"/>
      <c r="U28" s="18"/>
      <c r="V28" s="18"/>
    </row>
    <row r="29" spans="1:22" ht="24">
      <c r="A29" s="18" t="s">
        <v>112</v>
      </c>
      <c r="B29" s="18" t="s">
        <v>105</v>
      </c>
      <c r="C29" s="18" t="s">
        <v>113</v>
      </c>
      <c r="D29" s="18" t="s">
        <v>70</v>
      </c>
      <c r="E29" s="18">
        <v>48</v>
      </c>
      <c r="F29" s="18">
        <v>2390.4</v>
      </c>
      <c r="G29" s="18">
        <v>263</v>
      </c>
      <c r="H29" s="18">
        <v>263</v>
      </c>
      <c r="I29" s="18">
        <v>72</v>
      </c>
      <c r="J29" s="18">
        <v>3600</v>
      </c>
      <c r="K29" s="18"/>
      <c r="L29" s="18"/>
      <c r="M29" s="18">
        <v>72</v>
      </c>
      <c r="N29" s="18">
        <v>3600</v>
      </c>
      <c r="O29" s="18">
        <v>72</v>
      </c>
      <c r="P29" s="18">
        <v>3600</v>
      </c>
      <c r="Q29" s="3"/>
      <c r="R29" s="3"/>
      <c r="S29" s="18">
        <v>160</v>
      </c>
      <c r="T29" s="3"/>
      <c r="U29" s="18"/>
      <c r="V29" s="21"/>
    </row>
    <row r="30" spans="1:22" ht="24">
      <c r="A30" s="18" t="s">
        <v>114</v>
      </c>
      <c r="B30" s="18" t="s">
        <v>105</v>
      </c>
      <c r="C30" s="18" t="s">
        <v>115</v>
      </c>
      <c r="D30" s="18" t="s">
        <v>70</v>
      </c>
      <c r="E30" s="18">
        <v>48</v>
      </c>
      <c r="F30" s="18">
        <v>2390.4</v>
      </c>
      <c r="G30" s="18">
        <v>263</v>
      </c>
      <c r="H30" s="18">
        <v>263</v>
      </c>
      <c r="I30" s="18">
        <v>48</v>
      </c>
      <c r="J30" s="18">
        <v>2390.4</v>
      </c>
      <c r="K30" s="18"/>
      <c r="L30" s="18"/>
      <c r="M30" s="18">
        <v>48</v>
      </c>
      <c r="N30" s="18">
        <v>2390.4</v>
      </c>
      <c r="O30" s="18">
        <v>48</v>
      </c>
      <c r="P30" s="18">
        <v>2390.4</v>
      </c>
      <c r="Q30" s="3"/>
      <c r="R30" s="3"/>
      <c r="S30" s="18">
        <v>160</v>
      </c>
      <c r="T30" s="3"/>
      <c r="U30" s="18"/>
      <c r="V30" s="22"/>
    </row>
    <row r="31" spans="1:22" ht="24">
      <c r="A31" s="18" t="s">
        <v>116</v>
      </c>
      <c r="B31" s="18" t="s">
        <v>105</v>
      </c>
      <c r="C31" s="18" t="s">
        <v>117</v>
      </c>
      <c r="D31" s="18" t="s">
        <v>70</v>
      </c>
      <c r="E31" s="18">
        <v>96</v>
      </c>
      <c r="F31" s="18">
        <v>4780.8</v>
      </c>
      <c r="G31" s="18">
        <v>526</v>
      </c>
      <c r="H31" s="18">
        <v>526</v>
      </c>
      <c r="I31" s="18">
        <v>96</v>
      </c>
      <c r="J31" s="18">
        <v>4780.8</v>
      </c>
      <c r="K31" s="18"/>
      <c r="L31" s="18"/>
      <c r="M31" s="18">
        <v>96</v>
      </c>
      <c r="N31" s="18">
        <v>4780.8</v>
      </c>
      <c r="O31" s="18">
        <v>96</v>
      </c>
      <c r="P31" s="18">
        <v>4780.8</v>
      </c>
      <c r="Q31" s="3"/>
      <c r="R31" s="3"/>
      <c r="S31" s="18">
        <v>315</v>
      </c>
      <c r="T31" s="3"/>
      <c r="U31" s="18"/>
      <c r="V31" s="22"/>
    </row>
    <row r="32" spans="1:23" s="6" customFormat="1" ht="24">
      <c r="A32" s="18" t="s">
        <v>118</v>
      </c>
      <c r="B32" s="18" t="s">
        <v>105</v>
      </c>
      <c r="C32" s="18" t="s">
        <v>119</v>
      </c>
      <c r="D32" s="18" t="s">
        <v>70</v>
      </c>
      <c r="E32" s="18">
        <v>48</v>
      </c>
      <c r="F32" s="18">
        <v>2390.4</v>
      </c>
      <c r="G32" s="18">
        <v>263</v>
      </c>
      <c r="H32" s="18">
        <v>263</v>
      </c>
      <c r="I32" s="18">
        <v>48</v>
      </c>
      <c r="J32" s="18">
        <v>2390.4</v>
      </c>
      <c r="K32" s="18"/>
      <c r="L32" s="18"/>
      <c r="M32" s="18">
        <v>48</v>
      </c>
      <c r="N32" s="18">
        <v>2390.4</v>
      </c>
      <c r="O32" s="3"/>
      <c r="P32" s="3"/>
      <c r="Q32" s="3"/>
      <c r="R32" s="3"/>
      <c r="S32" s="18">
        <v>160</v>
      </c>
      <c r="T32" s="3"/>
      <c r="U32" s="18"/>
      <c r="V32" s="18"/>
      <c r="W32" s="7"/>
    </row>
    <row r="33" spans="1:22" ht="14.25">
      <c r="A33" s="6"/>
      <c r="B33" s="6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4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s="15" customFormat="1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8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ht="14.25">
      <c r="C38" s="6"/>
    </row>
    <row r="39" s="12" customFormat="1" ht="12"/>
  </sheetData>
  <sheetProtection/>
  <mergeCells count="31">
    <mergeCell ref="A36:V36"/>
    <mergeCell ref="P5:P7"/>
    <mergeCell ref="U4:V4"/>
    <mergeCell ref="U5:U7"/>
    <mergeCell ref="V5:V7"/>
    <mergeCell ref="I5:I7"/>
    <mergeCell ref="J5:J7"/>
    <mergeCell ref="A34:V34"/>
    <mergeCell ref="Q6:Q7"/>
    <mergeCell ref="T4:T7"/>
    <mergeCell ref="I4:N4"/>
    <mergeCell ref="K5:N5"/>
    <mergeCell ref="A4:A7"/>
    <mergeCell ref="S4:S7"/>
    <mergeCell ref="O4:R4"/>
    <mergeCell ref="E4:H4"/>
    <mergeCell ref="R6:R7"/>
    <mergeCell ref="B11:B12"/>
    <mergeCell ref="E5:E7"/>
    <mergeCell ref="F5:F7"/>
    <mergeCell ref="G5:G7"/>
    <mergeCell ref="A1:U1"/>
    <mergeCell ref="M6:N6"/>
    <mergeCell ref="K6:L6"/>
    <mergeCell ref="B4:D4"/>
    <mergeCell ref="B5:B7"/>
    <mergeCell ref="C5:C7"/>
    <mergeCell ref="D5:D7"/>
    <mergeCell ref="A2:V2"/>
    <mergeCell ref="H5:H7"/>
    <mergeCell ref="O5:O7"/>
  </mergeCells>
  <printOptions horizontalCentered="1"/>
  <pageMargins left="0.1968503937007874" right="0.2362204724409449" top="0.5905511811023623" bottom="0.7874015748031497" header="0.5118110236220472" footer="0.5118110236220472"/>
  <pageSetup blackAndWhite="1" horizontalDpi="200" verticalDpi="200" orientation="landscape" paperSize="9" scale="86" r:id="rId1"/>
  <rowBreaks count="1" manualBreakCount="1">
    <brk id="1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C48">
      <selection activeCell="W57" sqref="W57"/>
    </sheetView>
  </sheetViews>
  <sheetFormatPr defaultColWidth="9.00390625" defaultRowHeight="14.25"/>
  <cols>
    <col min="1" max="1" width="12.375" style="7" customWidth="1"/>
    <col min="2" max="2" width="7.50390625" style="7" customWidth="1"/>
    <col min="3" max="3" width="9.75390625" style="7" customWidth="1"/>
    <col min="4" max="4" width="5.25390625" style="7" customWidth="1"/>
    <col min="5" max="5" width="5.625" style="7" customWidth="1"/>
    <col min="6" max="6" width="7.00390625" style="7" customWidth="1"/>
    <col min="7" max="7" width="6.25390625" style="7" customWidth="1"/>
    <col min="8" max="8" width="6.875" style="7" customWidth="1"/>
    <col min="9" max="9" width="5.125" style="7" customWidth="1"/>
    <col min="10" max="10" width="7.00390625" style="7" customWidth="1"/>
    <col min="11" max="11" width="5.875" style="7" customWidth="1"/>
    <col min="12" max="12" width="7.25390625" style="7" customWidth="1"/>
    <col min="13" max="13" width="6.25390625" style="7" customWidth="1"/>
    <col min="14" max="14" width="6.75390625" style="7" customWidth="1"/>
    <col min="15" max="15" width="5.625" style="7" customWidth="1"/>
    <col min="16" max="16" width="7.50390625" style="7" customWidth="1"/>
    <col min="17" max="17" width="5.125" style="7" customWidth="1"/>
    <col min="18" max="18" width="7.125" style="7" customWidth="1"/>
    <col min="19" max="19" width="5.875" style="7" customWidth="1"/>
    <col min="20" max="20" width="4.50390625" style="7" customWidth="1"/>
    <col min="21" max="21" width="6.375" style="7" customWidth="1"/>
    <col min="22" max="22" width="6.125" style="7" customWidth="1"/>
    <col min="23" max="23" width="17.00390625" style="7" customWidth="1"/>
    <col min="24" max="16384" width="9.00390625" style="7" customWidth="1"/>
  </cols>
  <sheetData>
    <row r="1" spans="1:22" ht="14.2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"/>
    </row>
    <row r="2" spans="1:22" ht="21.75" customHeight="1">
      <c r="A2" s="58" t="s">
        <v>315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.7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2.5" customHeight="1">
      <c r="A4" s="57" t="s">
        <v>2</v>
      </c>
      <c r="B4" s="56" t="s">
        <v>18</v>
      </c>
      <c r="C4" s="56"/>
      <c r="D4" s="56"/>
      <c r="E4" s="56" t="s">
        <v>3</v>
      </c>
      <c r="F4" s="56"/>
      <c r="G4" s="56"/>
      <c r="H4" s="56"/>
      <c r="I4" s="56" t="s">
        <v>19</v>
      </c>
      <c r="J4" s="56"/>
      <c r="K4" s="56"/>
      <c r="L4" s="56"/>
      <c r="M4" s="56"/>
      <c r="N4" s="56"/>
      <c r="O4" s="57" t="s">
        <v>65</v>
      </c>
      <c r="P4" s="57"/>
      <c r="Q4" s="57"/>
      <c r="R4" s="57"/>
      <c r="S4" s="57" t="s">
        <v>5</v>
      </c>
      <c r="T4" s="62" t="s">
        <v>66</v>
      </c>
      <c r="U4" s="57" t="s">
        <v>20</v>
      </c>
      <c r="V4" s="57"/>
    </row>
    <row r="5" spans="1:22" ht="15.75" customHeight="1">
      <c r="A5" s="57"/>
      <c r="B5" s="57" t="s">
        <v>33</v>
      </c>
      <c r="C5" s="57" t="s">
        <v>23</v>
      </c>
      <c r="D5" s="57" t="s">
        <v>24</v>
      </c>
      <c r="E5" s="56" t="s">
        <v>0</v>
      </c>
      <c r="F5" s="56" t="s">
        <v>1</v>
      </c>
      <c r="G5" s="57" t="s">
        <v>6</v>
      </c>
      <c r="H5" s="57" t="s">
        <v>12</v>
      </c>
      <c r="I5" s="56" t="s">
        <v>0</v>
      </c>
      <c r="J5" s="56" t="s">
        <v>1</v>
      </c>
      <c r="K5" s="56" t="s">
        <v>21</v>
      </c>
      <c r="L5" s="56"/>
      <c r="M5" s="56"/>
      <c r="N5" s="56"/>
      <c r="O5" s="56" t="s">
        <v>0</v>
      </c>
      <c r="P5" s="56" t="s">
        <v>1</v>
      </c>
      <c r="Q5" s="13" t="s">
        <v>39</v>
      </c>
      <c r="R5" s="13"/>
      <c r="S5" s="57"/>
      <c r="T5" s="62"/>
      <c r="U5" s="57" t="s">
        <v>16</v>
      </c>
      <c r="V5" s="57" t="s">
        <v>22</v>
      </c>
    </row>
    <row r="6" spans="1:22" ht="15.75" customHeight="1">
      <c r="A6" s="57"/>
      <c r="B6" s="57"/>
      <c r="C6" s="57"/>
      <c r="D6" s="57"/>
      <c r="E6" s="56"/>
      <c r="F6" s="56"/>
      <c r="G6" s="57"/>
      <c r="H6" s="57"/>
      <c r="I6" s="56"/>
      <c r="J6" s="56"/>
      <c r="K6" s="56" t="s">
        <v>28</v>
      </c>
      <c r="L6" s="56"/>
      <c r="M6" s="56" t="s">
        <v>29</v>
      </c>
      <c r="N6" s="56"/>
      <c r="O6" s="56"/>
      <c r="P6" s="56"/>
      <c r="Q6" s="56" t="s">
        <v>0</v>
      </c>
      <c r="R6" s="56" t="s">
        <v>1</v>
      </c>
      <c r="S6" s="57"/>
      <c r="T6" s="62"/>
      <c r="U6" s="57"/>
      <c r="V6" s="57"/>
    </row>
    <row r="7" spans="1:22" ht="15.75" customHeight="1">
      <c r="A7" s="57"/>
      <c r="B7" s="57"/>
      <c r="C7" s="57"/>
      <c r="D7" s="57"/>
      <c r="E7" s="56"/>
      <c r="F7" s="56"/>
      <c r="G7" s="57"/>
      <c r="H7" s="57"/>
      <c r="I7" s="56"/>
      <c r="J7" s="56"/>
      <c r="K7" s="1" t="s">
        <v>0</v>
      </c>
      <c r="L7" s="1" t="s">
        <v>4</v>
      </c>
      <c r="M7" s="1" t="s">
        <v>0</v>
      </c>
      <c r="N7" s="1" t="s">
        <v>4</v>
      </c>
      <c r="O7" s="56"/>
      <c r="P7" s="56"/>
      <c r="Q7" s="56"/>
      <c r="R7" s="56"/>
      <c r="S7" s="57"/>
      <c r="T7" s="62"/>
      <c r="U7" s="57"/>
      <c r="V7" s="57"/>
    </row>
    <row r="8" spans="1:23" ht="27" customHeight="1">
      <c r="A8" s="3" t="s">
        <v>31</v>
      </c>
      <c r="B8" s="1"/>
      <c r="C8" s="1"/>
      <c r="D8" s="1"/>
      <c r="E8" s="2">
        <f aca="true" t="shared" si="0" ref="E8:T8">E9+E32</f>
        <v>6442</v>
      </c>
      <c r="F8" s="2">
        <f t="shared" si="0"/>
        <v>355422.68</v>
      </c>
      <c r="G8" s="2">
        <f t="shared" si="0"/>
        <v>32567.222</v>
      </c>
      <c r="H8" s="2">
        <f t="shared" si="0"/>
        <v>32567.222</v>
      </c>
      <c r="I8" s="2">
        <f t="shared" si="0"/>
        <v>7467</v>
      </c>
      <c r="J8" s="2">
        <f t="shared" si="0"/>
        <v>399310.72</v>
      </c>
      <c r="K8" s="2">
        <f t="shared" si="0"/>
        <v>1914</v>
      </c>
      <c r="L8" s="2">
        <f t="shared" si="0"/>
        <v>105370</v>
      </c>
      <c r="M8" s="2">
        <f t="shared" si="0"/>
        <v>5553</v>
      </c>
      <c r="N8" s="2">
        <f t="shared" si="0"/>
        <v>293940.72</v>
      </c>
      <c r="O8" s="2">
        <f t="shared" si="0"/>
        <v>4589</v>
      </c>
      <c r="P8" s="2">
        <f t="shared" si="0"/>
        <v>245081.72</v>
      </c>
      <c r="Q8" s="2">
        <f t="shared" si="0"/>
        <v>3172</v>
      </c>
      <c r="R8" s="2">
        <f t="shared" si="0"/>
        <v>164871.72</v>
      </c>
      <c r="S8" s="2">
        <f t="shared" si="0"/>
        <v>28433.898</v>
      </c>
      <c r="T8" s="2">
        <f t="shared" si="0"/>
        <v>192</v>
      </c>
      <c r="U8" s="1"/>
      <c r="V8" s="13"/>
      <c r="W8" s="10"/>
    </row>
    <row r="9" spans="1:22" ht="27" customHeight="1">
      <c r="A9" s="3" t="s">
        <v>120</v>
      </c>
      <c r="B9" s="3"/>
      <c r="C9" s="3"/>
      <c r="D9" s="3"/>
      <c r="E9" s="3">
        <f>E10+E11+E12+E13+E14+E15+E16+E17+E18+E19+E20+E21+E22+E23+E24+E25+E26+E27+E28+E29+E30+E31</f>
        <v>3492</v>
      </c>
      <c r="F9" s="3">
        <f aca="true" t="shared" si="1" ref="F9:T9">F10+F11+F12+F13+F14+F15+F16+F17+F18+F19+F20+F21+F22+F23+F24+F25+F26+F27+F28+F29+F30+F31</f>
        <v>200566</v>
      </c>
      <c r="G9" s="3">
        <f t="shared" si="1"/>
        <v>13716.9</v>
      </c>
      <c r="H9" s="3">
        <f t="shared" si="1"/>
        <v>13716.9</v>
      </c>
      <c r="I9" s="3">
        <f t="shared" si="1"/>
        <v>4197</v>
      </c>
      <c r="J9" s="3">
        <f t="shared" si="1"/>
        <v>228854</v>
      </c>
      <c r="K9" s="3">
        <f t="shared" si="1"/>
        <v>1806</v>
      </c>
      <c r="L9" s="3">
        <f t="shared" si="1"/>
        <v>98890</v>
      </c>
      <c r="M9" s="3">
        <f t="shared" si="1"/>
        <v>2391</v>
      </c>
      <c r="N9" s="3">
        <f t="shared" si="1"/>
        <v>129964</v>
      </c>
      <c r="O9" s="3">
        <f t="shared" si="1"/>
        <v>1475</v>
      </c>
      <c r="P9" s="3">
        <f t="shared" si="1"/>
        <v>83985</v>
      </c>
      <c r="Q9" s="3">
        <f t="shared" si="1"/>
        <v>700</v>
      </c>
      <c r="R9" s="3">
        <f t="shared" si="1"/>
        <v>37485</v>
      </c>
      <c r="S9" s="3">
        <f t="shared" si="1"/>
        <v>12066</v>
      </c>
      <c r="T9" s="3">
        <f t="shared" si="1"/>
        <v>0</v>
      </c>
      <c r="U9" s="3"/>
      <c r="V9" s="3"/>
    </row>
    <row r="10" spans="1:22" ht="24">
      <c r="A10" s="3" t="s">
        <v>263</v>
      </c>
      <c r="B10" s="24" t="s">
        <v>121</v>
      </c>
      <c r="C10" s="3" t="s">
        <v>264</v>
      </c>
      <c r="D10" s="24" t="s">
        <v>122</v>
      </c>
      <c r="E10" s="3">
        <v>113</v>
      </c>
      <c r="F10" s="3">
        <v>6780</v>
      </c>
      <c r="G10" s="3">
        <v>800</v>
      </c>
      <c r="H10" s="3">
        <v>800</v>
      </c>
      <c r="I10" s="9">
        <v>113</v>
      </c>
      <c r="J10" s="9">
        <v>6780</v>
      </c>
      <c r="K10" s="9"/>
      <c r="L10" s="9"/>
      <c r="M10" s="9">
        <v>113</v>
      </c>
      <c r="N10" s="9">
        <v>6780</v>
      </c>
      <c r="O10" s="9">
        <v>113</v>
      </c>
      <c r="P10" s="9">
        <v>6780</v>
      </c>
      <c r="Q10" s="3"/>
      <c r="R10" s="3"/>
      <c r="S10" s="25">
        <v>800</v>
      </c>
      <c r="T10" s="25"/>
      <c r="U10" s="18"/>
      <c r="V10" s="20"/>
    </row>
    <row r="11" spans="1:22" ht="24">
      <c r="A11" s="3" t="s">
        <v>265</v>
      </c>
      <c r="B11" s="24" t="s">
        <v>121</v>
      </c>
      <c r="C11" s="3" t="s">
        <v>266</v>
      </c>
      <c r="D11" s="24" t="s">
        <v>122</v>
      </c>
      <c r="E11" s="3">
        <v>76</v>
      </c>
      <c r="F11" s="3">
        <v>4560</v>
      </c>
      <c r="G11" s="3">
        <v>500</v>
      </c>
      <c r="H11" s="3">
        <v>500</v>
      </c>
      <c r="I11" s="9">
        <v>76</v>
      </c>
      <c r="J11" s="9">
        <v>4560</v>
      </c>
      <c r="K11" s="9"/>
      <c r="L11" s="9"/>
      <c r="M11" s="3">
        <v>76</v>
      </c>
      <c r="N11" s="3">
        <v>4560</v>
      </c>
      <c r="O11" s="3">
        <v>76</v>
      </c>
      <c r="P11" s="3">
        <v>4560</v>
      </c>
      <c r="Q11" s="3"/>
      <c r="R11" s="3"/>
      <c r="S11" s="25">
        <v>500</v>
      </c>
      <c r="T11" s="25"/>
      <c r="U11" s="18"/>
      <c r="V11" s="20"/>
    </row>
    <row r="12" spans="1:22" ht="24">
      <c r="A12" s="3" t="s">
        <v>267</v>
      </c>
      <c r="B12" s="24" t="s">
        <v>121</v>
      </c>
      <c r="C12" s="3" t="s">
        <v>268</v>
      </c>
      <c r="D12" s="24" t="s">
        <v>122</v>
      </c>
      <c r="E12" s="3">
        <v>26</v>
      </c>
      <c r="F12" s="3">
        <v>1560</v>
      </c>
      <c r="G12" s="3">
        <v>150</v>
      </c>
      <c r="H12" s="3">
        <v>150</v>
      </c>
      <c r="I12" s="9">
        <v>26</v>
      </c>
      <c r="J12" s="9">
        <v>1560</v>
      </c>
      <c r="K12" s="9"/>
      <c r="L12" s="9"/>
      <c r="M12" s="3">
        <v>26</v>
      </c>
      <c r="N12" s="3">
        <v>1560</v>
      </c>
      <c r="O12" s="3">
        <v>26</v>
      </c>
      <c r="P12" s="3">
        <v>1560</v>
      </c>
      <c r="Q12" s="3">
        <v>26</v>
      </c>
      <c r="R12" s="3">
        <v>1560</v>
      </c>
      <c r="S12" s="25">
        <v>180</v>
      </c>
      <c r="T12" s="25"/>
      <c r="U12" s="18"/>
      <c r="V12" s="20"/>
    </row>
    <row r="13" spans="1:22" ht="24">
      <c r="A13" s="3" t="s">
        <v>269</v>
      </c>
      <c r="B13" s="24" t="s">
        <v>121</v>
      </c>
      <c r="C13" s="3" t="s">
        <v>270</v>
      </c>
      <c r="D13" s="24" t="s">
        <v>122</v>
      </c>
      <c r="E13" s="3">
        <v>48</v>
      </c>
      <c r="F13" s="3">
        <v>2880</v>
      </c>
      <c r="G13" s="3">
        <v>600</v>
      </c>
      <c r="H13" s="3">
        <v>600</v>
      </c>
      <c r="I13" s="9">
        <v>48</v>
      </c>
      <c r="J13" s="9">
        <v>2880</v>
      </c>
      <c r="K13" s="9"/>
      <c r="L13" s="9"/>
      <c r="M13" s="3">
        <v>48</v>
      </c>
      <c r="N13" s="3">
        <v>2880</v>
      </c>
      <c r="O13" s="3">
        <v>24</v>
      </c>
      <c r="P13" s="3">
        <v>1440</v>
      </c>
      <c r="Q13" s="3">
        <v>24</v>
      </c>
      <c r="R13" s="3">
        <v>1440</v>
      </c>
      <c r="S13" s="25">
        <v>300</v>
      </c>
      <c r="T13" s="25"/>
      <c r="U13" s="18"/>
      <c r="V13" s="20"/>
    </row>
    <row r="14" spans="1:22" ht="24">
      <c r="A14" s="3" t="s">
        <v>271</v>
      </c>
      <c r="B14" s="24" t="s">
        <v>121</v>
      </c>
      <c r="C14" s="3" t="s">
        <v>272</v>
      </c>
      <c r="D14" s="24" t="s">
        <v>122</v>
      </c>
      <c r="E14" s="3">
        <v>35</v>
      </c>
      <c r="F14" s="3">
        <v>2100</v>
      </c>
      <c r="G14" s="3">
        <v>200</v>
      </c>
      <c r="H14" s="3">
        <v>200</v>
      </c>
      <c r="I14" s="9">
        <v>35</v>
      </c>
      <c r="J14" s="9">
        <v>2100</v>
      </c>
      <c r="K14" s="9"/>
      <c r="L14" s="9"/>
      <c r="M14" s="9">
        <v>35</v>
      </c>
      <c r="N14" s="9">
        <v>2100</v>
      </c>
      <c r="O14" s="9">
        <v>35</v>
      </c>
      <c r="P14" s="9">
        <v>2100</v>
      </c>
      <c r="Q14" s="3"/>
      <c r="R14" s="3"/>
      <c r="S14" s="25">
        <v>150</v>
      </c>
      <c r="T14" s="25"/>
      <c r="U14" s="18"/>
      <c r="V14" s="20"/>
    </row>
    <row r="15" spans="1:22" ht="24">
      <c r="A15" s="3" t="s">
        <v>273</v>
      </c>
      <c r="B15" s="24" t="s">
        <v>121</v>
      </c>
      <c r="C15" s="3" t="s">
        <v>274</v>
      </c>
      <c r="D15" s="24" t="s">
        <v>122</v>
      </c>
      <c r="E15" s="3">
        <v>14</v>
      </c>
      <c r="F15" s="3">
        <v>840</v>
      </c>
      <c r="G15" s="3">
        <v>100</v>
      </c>
      <c r="H15" s="3">
        <v>100</v>
      </c>
      <c r="I15" s="9">
        <v>20</v>
      </c>
      <c r="J15" s="9">
        <v>1200</v>
      </c>
      <c r="K15" s="9"/>
      <c r="L15" s="9"/>
      <c r="M15" s="9">
        <v>20</v>
      </c>
      <c r="N15" s="9">
        <v>1200</v>
      </c>
      <c r="O15" s="9">
        <v>20</v>
      </c>
      <c r="P15" s="9">
        <v>1200</v>
      </c>
      <c r="Q15" s="3"/>
      <c r="R15" s="3"/>
      <c r="S15" s="25">
        <v>80</v>
      </c>
      <c r="T15" s="25"/>
      <c r="U15" s="18"/>
      <c r="V15" s="20"/>
    </row>
    <row r="16" spans="1:22" ht="24">
      <c r="A16" s="3" t="s">
        <v>275</v>
      </c>
      <c r="B16" s="24" t="s">
        <v>121</v>
      </c>
      <c r="C16" s="3" t="s">
        <v>276</v>
      </c>
      <c r="D16" s="24" t="s">
        <v>122</v>
      </c>
      <c r="E16" s="3">
        <v>120</v>
      </c>
      <c r="F16" s="3">
        <v>7680</v>
      </c>
      <c r="G16" s="3">
        <v>1200</v>
      </c>
      <c r="H16" s="3">
        <v>1200</v>
      </c>
      <c r="I16" s="9">
        <v>120</v>
      </c>
      <c r="J16" s="9">
        <v>7680</v>
      </c>
      <c r="K16" s="9">
        <v>120</v>
      </c>
      <c r="L16" s="9">
        <v>7680</v>
      </c>
      <c r="M16" s="9"/>
      <c r="N16" s="9"/>
      <c r="O16" s="3"/>
      <c r="P16" s="3"/>
      <c r="Q16" s="3"/>
      <c r="R16" s="3"/>
      <c r="S16" s="25">
        <v>500</v>
      </c>
      <c r="T16" s="25"/>
      <c r="U16" s="18"/>
      <c r="V16" s="20"/>
    </row>
    <row r="17" spans="1:22" ht="24">
      <c r="A17" s="3" t="s">
        <v>277</v>
      </c>
      <c r="B17" s="24" t="s">
        <v>121</v>
      </c>
      <c r="C17" s="3" t="s">
        <v>278</v>
      </c>
      <c r="D17" s="24" t="s">
        <v>122</v>
      </c>
      <c r="E17" s="3">
        <v>48</v>
      </c>
      <c r="F17" s="3">
        <v>2880</v>
      </c>
      <c r="G17" s="3">
        <v>400</v>
      </c>
      <c r="H17" s="3">
        <v>400</v>
      </c>
      <c r="I17" s="9">
        <v>60</v>
      </c>
      <c r="J17" s="9">
        <v>3600</v>
      </c>
      <c r="K17" s="9"/>
      <c r="L17" s="9"/>
      <c r="M17" s="9">
        <v>60</v>
      </c>
      <c r="N17" s="9">
        <v>3600</v>
      </c>
      <c r="O17" s="3"/>
      <c r="P17" s="3"/>
      <c r="Q17" s="3"/>
      <c r="R17" s="3"/>
      <c r="S17" s="25">
        <v>100</v>
      </c>
      <c r="T17" s="25"/>
      <c r="U17" s="18"/>
      <c r="V17" s="20"/>
    </row>
    <row r="18" spans="1:22" ht="24">
      <c r="A18" s="3" t="s">
        <v>279</v>
      </c>
      <c r="B18" s="24" t="s">
        <v>121</v>
      </c>
      <c r="C18" s="3" t="s">
        <v>280</v>
      </c>
      <c r="D18" s="24" t="s">
        <v>122</v>
      </c>
      <c r="E18" s="3">
        <v>132</v>
      </c>
      <c r="F18" s="3">
        <v>7920</v>
      </c>
      <c r="G18" s="3">
        <v>800</v>
      </c>
      <c r="H18" s="3">
        <v>800</v>
      </c>
      <c r="I18" s="9">
        <v>243</v>
      </c>
      <c r="J18" s="9">
        <v>14580</v>
      </c>
      <c r="K18" s="9"/>
      <c r="L18" s="9"/>
      <c r="M18" s="9">
        <v>243</v>
      </c>
      <c r="N18" s="9">
        <v>14580</v>
      </c>
      <c r="O18" s="9">
        <v>243</v>
      </c>
      <c r="P18" s="9">
        <v>14580</v>
      </c>
      <c r="Q18" s="3"/>
      <c r="R18" s="3"/>
      <c r="S18" s="25">
        <v>300</v>
      </c>
      <c r="T18" s="25"/>
      <c r="U18" s="18"/>
      <c r="V18" s="20"/>
    </row>
    <row r="19" spans="1:22" ht="24">
      <c r="A19" s="3" t="s">
        <v>281</v>
      </c>
      <c r="B19" s="24" t="s">
        <v>121</v>
      </c>
      <c r="C19" s="3" t="s">
        <v>282</v>
      </c>
      <c r="D19" s="24" t="s">
        <v>122</v>
      </c>
      <c r="E19" s="3">
        <v>180</v>
      </c>
      <c r="F19" s="3">
        <v>10300</v>
      </c>
      <c r="G19" s="3">
        <v>1000</v>
      </c>
      <c r="H19" s="3">
        <v>1000</v>
      </c>
      <c r="I19" s="9">
        <v>264</v>
      </c>
      <c r="J19" s="9">
        <v>9990</v>
      </c>
      <c r="K19" s="9"/>
      <c r="L19" s="9"/>
      <c r="M19" s="9">
        <v>264</v>
      </c>
      <c r="N19" s="9">
        <v>9990</v>
      </c>
      <c r="O19" s="3"/>
      <c r="P19" s="3"/>
      <c r="Q19" s="3"/>
      <c r="R19" s="3"/>
      <c r="S19" s="25">
        <v>300</v>
      </c>
      <c r="T19" s="25"/>
      <c r="U19" s="18"/>
      <c r="V19" s="20"/>
    </row>
    <row r="20" spans="1:22" ht="48">
      <c r="A20" s="24" t="s">
        <v>123</v>
      </c>
      <c r="B20" s="24" t="s">
        <v>124</v>
      </c>
      <c r="C20" s="24" t="s">
        <v>125</v>
      </c>
      <c r="D20" s="24" t="s">
        <v>122</v>
      </c>
      <c r="E20" s="24">
        <v>100</v>
      </c>
      <c r="F20" s="24">
        <v>5980</v>
      </c>
      <c r="G20" s="24">
        <v>1315</v>
      </c>
      <c r="H20" s="24">
        <v>1315</v>
      </c>
      <c r="I20" s="26">
        <v>120</v>
      </c>
      <c r="J20" s="26">
        <v>4133</v>
      </c>
      <c r="K20" s="26"/>
      <c r="L20" s="26"/>
      <c r="M20" s="26">
        <v>120</v>
      </c>
      <c r="N20" s="26">
        <v>4133</v>
      </c>
      <c r="O20" s="3"/>
      <c r="P20" s="3"/>
      <c r="Q20" s="3"/>
      <c r="R20" s="3"/>
      <c r="S20" s="26">
        <v>368</v>
      </c>
      <c r="T20" s="28"/>
      <c r="U20" s="25"/>
      <c r="V20" s="25"/>
    </row>
    <row r="21" spans="1:22" ht="48">
      <c r="A21" s="24" t="s">
        <v>126</v>
      </c>
      <c r="B21" s="24" t="s">
        <v>124</v>
      </c>
      <c r="C21" s="24" t="s">
        <v>127</v>
      </c>
      <c r="D21" s="24" t="s">
        <v>122</v>
      </c>
      <c r="E21" s="24">
        <v>36</v>
      </c>
      <c r="F21" s="24">
        <v>2096</v>
      </c>
      <c r="G21" s="24">
        <v>252</v>
      </c>
      <c r="H21" s="24">
        <v>252</v>
      </c>
      <c r="I21" s="25">
        <v>36</v>
      </c>
      <c r="J21" s="25">
        <v>2096</v>
      </c>
      <c r="K21" s="25"/>
      <c r="L21" s="25"/>
      <c r="M21" s="25">
        <v>36</v>
      </c>
      <c r="N21" s="25">
        <v>2096</v>
      </c>
      <c r="O21" s="3"/>
      <c r="P21" s="3"/>
      <c r="Q21" s="3"/>
      <c r="R21" s="3"/>
      <c r="S21" s="26">
        <v>88</v>
      </c>
      <c r="T21" s="28"/>
      <c r="U21" s="26"/>
      <c r="V21" s="26"/>
    </row>
    <row r="22" spans="1:22" ht="48">
      <c r="A22" s="24" t="s">
        <v>128</v>
      </c>
      <c r="B22" s="24" t="s">
        <v>124</v>
      </c>
      <c r="C22" s="24" t="s">
        <v>129</v>
      </c>
      <c r="D22" s="24" t="s">
        <v>122</v>
      </c>
      <c r="E22" s="24">
        <v>36</v>
      </c>
      <c r="F22" s="24">
        <v>2124</v>
      </c>
      <c r="G22" s="24">
        <v>255</v>
      </c>
      <c r="H22" s="24">
        <v>255</v>
      </c>
      <c r="I22" s="24">
        <v>36</v>
      </c>
      <c r="J22" s="24">
        <v>2124</v>
      </c>
      <c r="K22" s="24">
        <v>36</v>
      </c>
      <c r="L22" s="24">
        <v>2124</v>
      </c>
      <c r="M22" s="24"/>
      <c r="N22" s="24"/>
      <c r="O22" s="3"/>
      <c r="P22" s="3"/>
      <c r="Q22" s="3"/>
      <c r="R22" s="3"/>
      <c r="S22" s="26">
        <v>87</v>
      </c>
      <c r="T22" s="28"/>
      <c r="U22" s="26"/>
      <c r="V22" s="26"/>
    </row>
    <row r="23" spans="1:22" ht="48">
      <c r="A23" s="24" t="s">
        <v>130</v>
      </c>
      <c r="B23" s="24" t="s">
        <v>124</v>
      </c>
      <c r="C23" s="24" t="s">
        <v>131</v>
      </c>
      <c r="D23" s="24" t="s">
        <v>122</v>
      </c>
      <c r="E23" s="24">
        <v>92</v>
      </c>
      <c r="F23" s="24">
        <v>5501</v>
      </c>
      <c r="G23" s="24">
        <v>660</v>
      </c>
      <c r="H23" s="24">
        <v>660</v>
      </c>
      <c r="I23" s="25">
        <v>94</v>
      </c>
      <c r="J23" s="25">
        <v>5974</v>
      </c>
      <c r="K23" s="25">
        <v>94</v>
      </c>
      <c r="L23" s="25">
        <v>5974</v>
      </c>
      <c r="M23" s="25"/>
      <c r="N23" s="25"/>
      <c r="O23" s="3"/>
      <c r="P23" s="3"/>
      <c r="Q23" s="3"/>
      <c r="R23" s="3"/>
      <c r="S23" s="26">
        <v>83</v>
      </c>
      <c r="T23" s="28"/>
      <c r="U23" s="26"/>
      <c r="V23" s="26"/>
    </row>
    <row r="24" spans="1:22" ht="48">
      <c r="A24" s="24" t="s">
        <v>132</v>
      </c>
      <c r="B24" s="24" t="s">
        <v>124</v>
      </c>
      <c r="C24" s="24" t="s">
        <v>133</v>
      </c>
      <c r="D24" s="24" t="s">
        <v>122</v>
      </c>
      <c r="E24" s="24">
        <v>36</v>
      </c>
      <c r="F24" s="24">
        <v>2152</v>
      </c>
      <c r="G24" s="24">
        <v>258</v>
      </c>
      <c r="H24" s="24">
        <v>258</v>
      </c>
      <c r="I24" s="25">
        <v>36</v>
      </c>
      <c r="J24" s="25">
        <v>2152</v>
      </c>
      <c r="K24" s="25">
        <v>36</v>
      </c>
      <c r="L24" s="25">
        <v>2152</v>
      </c>
      <c r="M24" s="25"/>
      <c r="N24" s="25"/>
      <c r="O24" s="3"/>
      <c r="P24" s="3"/>
      <c r="Q24" s="3"/>
      <c r="R24" s="3"/>
      <c r="S24" s="26">
        <v>80</v>
      </c>
      <c r="T24" s="28"/>
      <c r="U24" s="26"/>
      <c r="V24" s="26"/>
    </row>
    <row r="25" spans="1:22" ht="36">
      <c r="A25" s="24" t="s">
        <v>134</v>
      </c>
      <c r="B25" s="24" t="s">
        <v>135</v>
      </c>
      <c r="C25" s="18" t="s">
        <v>285</v>
      </c>
      <c r="D25" s="24" t="s">
        <v>122</v>
      </c>
      <c r="E25" s="24">
        <v>200</v>
      </c>
      <c r="F25" s="24">
        <v>12000</v>
      </c>
      <c r="G25" s="24">
        <v>3000</v>
      </c>
      <c r="H25" s="24">
        <v>3000</v>
      </c>
      <c r="I25" s="25">
        <v>220</v>
      </c>
      <c r="J25" s="25">
        <v>13200</v>
      </c>
      <c r="K25" s="25"/>
      <c r="L25" s="25"/>
      <c r="M25" s="3">
        <v>220</v>
      </c>
      <c r="N25" s="3">
        <v>13200</v>
      </c>
      <c r="O25" s="3">
        <v>220</v>
      </c>
      <c r="P25" s="3">
        <v>13200</v>
      </c>
      <c r="Q25" s="3">
        <v>220</v>
      </c>
      <c r="R25" s="3">
        <v>13200</v>
      </c>
      <c r="S25" s="25">
        <v>3000</v>
      </c>
      <c r="T25" s="28"/>
      <c r="U25" s="9"/>
      <c r="V25" s="9"/>
    </row>
    <row r="26" spans="1:22" ht="36">
      <c r="A26" s="27" t="s">
        <v>137</v>
      </c>
      <c r="B26" s="27" t="s">
        <v>138</v>
      </c>
      <c r="C26" s="27" t="s">
        <v>139</v>
      </c>
      <c r="D26" s="27" t="s">
        <v>122</v>
      </c>
      <c r="E26" s="24">
        <v>660</v>
      </c>
      <c r="F26" s="27">
        <v>33913</v>
      </c>
      <c r="G26" s="27">
        <v>361</v>
      </c>
      <c r="H26" s="27">
        <v>361</v>
      </c>
      <c r="I26" s="9">
        <v>1110</v>
      </c>
      <c r="J26" s="9">
        <v>54945</v>
      </c>
      <c r="K26" s="9">
        <v>680</v>
      </c>
      <c r="L26" s="27">
        <v>33660</v>
      </c>
      <c r="M26" s="3">
        <v>430</v>
      </c>
      <c r="N26" s="3">
        <v>21285</v>
      </c>
      <c r="O26" s="3">
        <v>430</v>
      </c>
      <c r="P26" s="3">
        <v>21285</v>
      </c>
      <c r="Q26" s="3">
        <v>430</v>
      </c>
      <c r="R26" s="3">
        <v>21285</v>
      </c>
      <c r="S26" s="3">
        <v>900</v>
      </c>
      <c r="T26" s="9"/>
      <c r="U26" s="9"/>
      <c r="V26" s="3"/>
    </row>
    <row r="27" spans="1:22" ht="36">
      <c r="A27" s="27" t="s">
        <v>284</v>
      </c>
      <c r="B27" s="27" t="s">
        <v>138</v>
      </c>
      <c r="C27" s="27" t="s">
        <v>140</v>
      </c>
      <c r="D27" s="27" t="s">
        <v>122</v>
      </c>
      <c r="E27" s="27">
        <v>840</v>
      </c>
      <c r="F27" s="27">
        <v>47300</v>
      </c>
      <c r="G27" s="27">
        <v>459</v>
      </c>
      <c r="H27" s="27">
        <v>459</v>
      </c>
      <c r="I27" s="3">
        <v>840</v>
      </c>
      <c r="J27" s="3">
        <v>47300</v>
      </c>
      <c r="K27" s="3">
        <v>840</v>
      </c>
      <c r="L27" s="3">
        <v>47300</v>
      </c>
      <c r="M27" s="3"/>
      <c r="N27" s="3"/>
      <c r="O27" s="3"/>
      <c r="P27" s="3"/>
      <c r="Q27" s="3"/>
      <c r="R27" s="3"/>
      <c r="S27" s="3">
        <v>1500</v>
      </c>
      <c r="T27" s="9"/>
      <c r="U27" s="9"/>
      <c r="V27" s="3"/>
    </row>
    <row r="28" spans="1:22" s="4" customFormat="1" ht="36">
      <c r="A28" s="3" t="s">
        <v>287</v>
      </c>
      <c r="B28" s="27" t="s">
        <v>286</v>
      </c>
      <c r="C28" s="3" t="s">
        <v>291</v>
      </c>
      <c r="D28" s="27" t="s">
        <v>283</v>
      </c>
      <c r="E28" s="3">
        <v>288</v>
      </c>
      <c r="F28" s="3">
        <v>17280</v>
      </c>
      <c r="G28" s="3">
        <v>578.9</v>
      </c>
      <c r="H28" s="3">
        <v>578.9</v>
      </c>
      <c r="I28" s="3">
        <v>288</v>
      </c>
      <c r="J28" s="3">
        <v>17280</v>
      </c>
      <c r="K28" s="3"/>
      <c r="L28" s="3"/>
      <c r="M28" s="3">
        <v>288</v>
      </c>
      <c r="N28" s="3">
        <v>17280</v>
      </c>
      <c r="O28" s="3"/>
      <c r="P28" s="3"/>
      <c r="Q28" s="3"/>
      <c r="R28" s="3"/>
      <c r="S28" s="3">
        <v>1500</v>
      </c>
      <c r="T28" s="18"/>
      <c r="U28" s="25"/>
      <c r="V28" s="3"/>
    </row>
    <row r="29" spans="1:22" s="4" customFormat="1" ht="36">
      <c r="A29" s="3" t="s">
        <v>288</v>
      </c>
      <c r="B29" s="27" t="s">
        <v>286</v>
      </c>
      <c r="C29" s="3" t="s">
        <v>292</v>
      </c>
      <c r="D29" s="27" t="s">
        <v>283</v>
      </c>
      <c r="E29" s="3">
        <v>144</v>
      </c>
      <c r="F29" s="3">
        <v>8640</v>
      </c>
      <c r="G29" s="3">
        <v>289.4</v>
      </c>
      <c r="H29" s="3">
        <v>289.4</v>
      </c>
      <c r="I29" s="3">
        <v>144</v>
      </c>
      <c r="J29" s="3">
        <v>8640</v>
      </c>
      <c r="K29" s="3"/>
      <c r="L29" s="3"/>
      <c r="M29" s="3">
        <v>144</v>
      </c>
      <c r="N29" s="3">
        <v>8640</v>
      </c>
      <c r="O29" s="3">
        <v>144</v>
      </c>
      <c r="P29" s="3">
        <v>8640</v>
      </c>
      <c r="Q29" s="3"/>
      <c r="R29" s="3"/>
      <c r="S29" s="3">
        <v>600</v>
      </c>
      <c r="T29" s="18"/>
      <c r="U29" s="25"/>
      <c r="V29" s="3"/>
    </row>
    <row r="30" spans="1:22" s="4" customFormat="1" ht="36">
      <c r="A30" s="3" t="s">
        <v>289</v>
      </c>
      <c r="B30" s="27" t="s">
        <v>286</v>
      </c>
      <c r="C30" s="3" t="s">
        <v>293</v>
      </c>
      <c r="D30" s="27" t="s">
        <v>283</v>
      </c>
      <c r="E30" s="3">
        <v>124</v>
      </c>
      <c r="F30" s="3">
        <v>7440</v>
      </c>
      <c r="G30" s="3">
        <v>249.2</v>
      </c>
      <c r="H30" s="3">
        <v>249.2</v>
      </c>
      <c r="I30" s="3">
        <v>124</v>
      </c>
      <c r="J30" s="3">
        <v>7440</v>
      </c>
      <c r="K30" s="3"/>
      <c r="L30" s="3"/>
      <c r="M30" s="3">
        <v>124</v>
      </c>
      <c r="N30" s="3">
        <v>7440</v>
      </c>
      <c r="O30" s="3"/>
      <c r="P30" s="3"/>
      <c r="Q30" s="3"/>
      <c r="R30" s="3"/>
      <c r="S30" s="3">
        <v>350</v>
      </c>
      <c r="T30" s="18"/>
      <c r="U30" s="25"/>
      <c r="V30" s="3"/>
    </row>
    <row r="31" spans="1:22" s="4" customFormat="1" ht="36">
      <c r="A31" s="3" t="s">
        <v>290</v>
      </c>
      <c r="B31" s="27" t="s">
        <v>286</v>
      </c>
      <c r="C31" s="3" t="s">
        <v>294</v>
      </c>
      <c r="D31" s="27" t="s">
        <v>283</v>
      </c>
      <c r="E31" s="3">
        <v>144</v>
      </c>
      <c r="F31" s="3">
        <v>8640</v>
      </c>
      <c r="G31" s="3">
        <v>289.4</v>
      </c>
      <c r="H31" s="3">
        <v>289.4</v>
      </c>
      <c r="I31" s="3">
        <v>144</v>
      </c>
      <c r="J31" s="3">
        <v>8640</v>
      </c>
      <c r="K31" s="3"/>
      <c r="L31" s="3"/>
      <c r="M31" s="3">
        <v>144</v>
      </c>
      <c r="N31" s="3">
        <v>8640</v>
      </c>
      <c r="O31" s="3">
        <v>144</v>
      </c>
      <c r="P31" s="3">
        <v>8640</v>
      </c>
      <c r="Q31" s="3"/>
      <c r="R31" s="3"/>
      <c r="S31" s="3">
        <v>300</v>
      </c>
      <c r="T31" s="18"/>
      <c r="U31" s="25"/>
      <c r="V31" s="3"/>
    </row>
    <row r="32" spans="1:22" ht="27" customHeight="1">
      <c r="A32" s="3" t="s">
        <v>141</v>
      </c>
      <c r="B32" s="3"/>
      <c r="C32" s="3"/>
      <c r="D32" s="3"/>
      <c r="E32" s="3">
        <f>E33+E34+E35+E36+E37+E38+E39+E40+E41+E42+E43+E44+E45+E46+E47+E48+E49+E50+E51+E52+E53+E54+E55+E56</f>
        <v>2950</v>
      </c>
      <c r="F32" s="3">
        <f aca="true" t="shared" si="2" ref="F32:T32">F33+F34+F35+F36+F37+F38+F39+F40+F41+F42+F43+F44+F45+F46+F47+F48+F49+F50+F51+F52+F53+F54+F55+F56</f>
        <v>154856.68</v>
      </c>
      <c r="G32" s="3">
        <f t="shared" si="2"/>
        <v>18850.322</v>
      </c>
      <c r="H32" s="3">
        <f t="shared" si="2"/>
        <v>18850.322</v>
      </c>
      <c r="I32" s="3">
        <f t="shared" si="2"/>
        <v>3270</v>
      </c>
      <c r="J32" s="3">
        <f t="shared" si="2"/>
        <v>170456.72</v>
      </c>
      <c r="K32" s="3">
        <f t="shared" si="2"/>
        <v>108</v>
      </c>
      <c r="L32" s="3">
        <f t="shared" si="2"/>
        <v>6480</v>
      </c>
      <c r="M32" s="3">
        <f t="shared" si="2"/>
        <v>3162</v>
      </c>
      <c r="N32" s="3">
        <f t="shared" si="2"/>
        <v>163976.72</v>
      </c>
      <c r="O32" s="3">
        <f>O33+O34+O35+O36+O37+O38+O39+O40+O41+O42+O43+O44+O45+O46+O47+O48+O49+O50+O51+O52+O53+O54+O55+O56</f>
        <v>3114</v>
      </c>
      <c r="P32" s="3">
        <f t="shared" si="2"/>
        <v>161096.72</v>
      </c>
      <c r="Q32" s="3">
        <f t="shared" si="2"/>
        <v>2472</v>
      </c>
      <c r="R32" s="3">
        <f t="shared" si="2"/>
        <v>127386.72</v>
      </c>
      <c r="S32" s="3">
        <f t="shared" si="2"/>
        <v>16367.898000000001</v>
      </c>
      <c r="T32" s="3">
        <f t="shared" si="2"/>
        <v>192</v>
      </c>
      <c r="U32" s="3"/>
      <c r="V32" s="3"/>
    </row>
    <row r="33" spans="1:26" ht="48">
      <c r="A33" s="24" t="s">
        <v>142</v>
      </c>
      <c r="B33" s="24" t="s">
        <v>143</v>
      </c>
      <c r="C33" s="24" t="s">
        <v>144</v>
      </c>
      <c r="D33" s="24" t="s">
        <v>122</v>
      </c>
      <c r="E33" s="24">
        <v>500</v>
      </c>
      <c r="F33" s="24">
        <v>27495</v>
      </c>
      <c r="G33" s="24">
        <v>3558</v>
      </c>
      <c r="H33" s="24">
        <v>3558</v>
      </c>
      <c r="I33" s="25">
        <v>560</v>
      </c>
      <c r="J33" s="25">
        <v>27495</v>
      </c>
      <c r="K33" s="25"/>
      <c r="L33" s="25"/>
      <c r="M33" s="25">
        <v>560</v>
      </c>
      <c r="N33" s="25">
        <v>27495</v>
      </c>
      <c r="O33" s="25">
        <v>560</v>
      </c>
      <c r="P33" s="25">
        <v>27495</v>
      </c>
      <c r="Q33" s="3">
        <v>254</v>
      </c>
      <c r="R33" s="3">
        <v>13945</v>
      </c>
      <c r="S33" s="25">
        <v>3200</v>
      </c>
      <c r="T33" s="25"/>
      <c r="U33" s="25"/>
      <c r="V33" s="3"/>
      <c r="X33" s="42"/>
      <c r="Y33" s="42"/>
      <c r="Z33" s="42"/>
    </row>
    <row r="34" spans="1:26" ht="24">
      <c r="A34" s="3" t="s">
        <v>295</v>
      </c>
      <c r="B34" s="24" t="s">
        <v>145</v>
      </c>
      <c r="C34" s="3" t="s">
        <v>296</v>
      </c>
      <c r="D34" s="24" t="s">
        <v>297</v>
      </c>
      <c r="E34" s="3">
        <v>100</v>
      </c>
      <c r="F34" s="3">
        <v>5501</v>
      </c>
      <c r="G34" s="3">
        <v>900</v>
      </c>
      <c r="H34" s="3">
        <v>900</v>
      </c>
      <c r="I34" s="25">
        <v>100</v>
      </c>
      <c r="J34" s="25">
        <v>5501</v>
      </c>
      <c r="K34" s="25"/>
      <c r="L34" s="25"/>
      <c r="M34" s="25">
        <v>100</v>
      </c>
      <c r="N34" s="25">
        <v>5501</v>
      </c>
      <c r="O34" s="25">
        <v>100</v>
      </c>
      <c r="P34" s="25">
        <v>5501</v>
      </c>
      <c r="Q34" s="25">
        <v>100</v>
      </c>
      <c r="R34" s="25">
        <v>5501</v>
      </c>
      <c r="S34" s="25">
        <v>900</v>
      </c>
      <c r="T34" s="28"/>
      <c r="U34" s="29"/>
      <c r="V34" s="41"/>
      <c r="X34" s="42"/>
      <c r="Y34" s="43"/>
      <c r="Z34" s="42"/>
    </row>
    <row r="35" spans="1:26" ht="36">
      <c r="A35" s="24" t="s">
        <v>146</v>
      </c>
      <c r="B35" s="24" t="s">
        <v>147</v>
      </c>
      <c r="C35" s="24" t="s">
        <v>148</v>
      </c>
      <c r="D35" s="24" t="s">
        <v>122</v>
      </c>
      <c r="E35" s="24">
        <v>120</v>
      </c>
      <c r="F35" s="24">
        <v>7200</v>
      </c>
      <c r="G35" s="24">
        <v>778</v>
      </c>
      <c r="H35" s="24">
        <v>778</v>
      </c>
      <c r="I35" s="24">
        <v>120</v>
      </c>
      <c r="J35" s="24">
        <v>7200</v>
      </c>
      <c r="K35" s="24"/>
      <c r="L35" s="24"/>
      <c r="M35" s="24">
        <v>120</v>
      </c>
      <c r="N35" s="24">
        <v>7200</v>
      </c>
      <c r="O35" s="24">
        <v>120</v>
      </c>
      <c r="P35" s="24">
        <v>7200</v>
      </c>
      <c r="Q35" s="3"/>
      <c r="R35" s="3"/>
      <c r="S35" s="3">
        <v>550</v>
      </c>
      <c r="T35" s="28"/>
      <c r="U35" s="18"/>
      <c r="V35" s="20"/>
      <c r="X35" s="42"/>
      <c r="Y35" s="43"/>
      <c r="Z35" s="42"/>
    </row>
    <row r="36" spans="1:26" ht="36">
      <c r="A36" s="24" t="s">
        <v>149</v>
      </c>
      <c r="B36" s="24" t="s">
        <v>147</v>
      </c>
      <c r="C36" s="24" t="s">
        <v>150</v>
      </c>
      <c r="D36" s="24" t="s">
        <v>122</v>
      </c>
      <c r="E36" s="24">
        <v>108</v>
      </c>
      <c r="F36" s="24">
        <v>6480</v>
      </c>
      <c r="G36" s="24">
        <v>699.84</v>
      </c>
      <c r="H36" s="24">
        <v>699.84</v>
      </c>
      <c r="I36" s="24">
        <v>168</v>
      </c>
      <c r="J36" s="24">
        <v>10080</v>
      </c>
      <c r="K36" s="24"/>
      <c r="L36" s="24"/>
      <c r="M36" s="24">
        <v>168</v>
      </c>
      <c r="N36" s="24">
        <v>10080</v>
      </c>
      <c r="O36" s="24">
        <v>168</v>
      </c>
      <c r="P36" s="24">
        <v>10080</v>
      </c>
      <c r="Q36" s="24">
        <v>168</v>
      </c>
      <c r="R36" s="24">
        <v>10080</v>
      </c>
      <c r="S36" s="3">
        <v>500</v>
      </c>
      <c r="T36" s="25"/>
      <c r="U36" s="30"/>
      <c r="V36" s="3"/>
      <c r="X36" s="42"/>
      <c r="Y36" s="43"/>
      <c r="Z36" s="42"/>
    </row>
    <row r="37" spans="1:26" ht="36">
      <c r="A37" s="24" t="s">
        <v>151</v>
      </c>
      <c r="B37" s="24" t="s">
        <v>147</v>
      </c>
      <c r="C37" s="24" t="s">
        <v>152</v>
      </c>
      <c r="D37" s="24" t="s">
        <v>122</v>
      </c>
      <c r="E37" s="24">
        <v>48</v>
      </c>
      <c r="F37" s="24">
        <v>2880</v>
      </c>
      <c r="G37" s="24">
        <v>311.04</v>
      </c>
      <c r="H37" s="24">
        <v>311.04</v>
      </c>
      <c r="I37" s="24">
        <v>48</v>
      </c>
      <c r="J37" s="24">
        <v>2880</v>
      </c>
      <c r="K37" s="28"/>
      <c r="L37" s="28"/>
      <c r="M37" s="24">
        <v>48</v>
      </c>
      <c r="N37" s="24">
        <v>2880</v>
      </c>
      <c r="O37" s="3"/>
      <c r="P37" s="3"/>
      <c r="Q37" s="3"/>
      <c r="R37" s="3"/>
      <c r="S37" s="3">
        <v>250</v>
      </c>
      <c r="T37" s="25"/>
      <c r="U37" s="30"/>
      <c r="V37" s="3"/>
      <c r="X37" s="42"/>
      <c r="Y37" s="43"/>
      <c r="Z37" s="42"/>
    </row>
    <row r="38" spans="1:26" ht="36">
      <c r="A38" s="24" t="s">
        <v>153</v>
      </c>
      <c r="B38" s="24" t="s">
        <v>147</v>
      </c>
      <c r="C38" s="24" t="s">
        <v>154</v>
      </c>
      <c r="D38" s="24" t="s">
        <v>122</v>
      </c>
      <c r="E38" s="24">
        <v>108</v>
      </c>
      <c r="F38" s="24">
        <v>6480</v>
      </c>
      <c r="G38" s="24">
        <v>699.84</v>
      </c>
      <c r="H38" s="24">
        <v>699.84</v>
      </c>
      <c r="I38" s="24">
        <v>108</v>
      </c>
      <c r="J38" s="24">
        <v>6480</v>
      </c>
      <c r="K38" s="24"/>
      <c r="L38" s="24"/>
      <c r="M38" s="24">
        <v>108</v>
      </c>
      <c r="N38" s="24">
        <v>6480</v>
      </c>
      <c r="O38" s="24">
        <v>108</v>
      </c>
      <c r="P38" s="24">
        <v>6480</v>
      </c>
      <c r="Q38" s="3"/>
      <c r="R38" s="3"/>
      <c r="S38" s="3">
        <v>500</v>
      </c>
      <c r="T38" s="25"/>
      <c r="U38" s="30"/>
      <c r="V38" s="3"/>
      <c r="Y38" s="43"/>
      <c r="Z38" s="42"/>
    </row>
    <row r="39" spans="1:26" ht="36">
      <c r="A39" s="24" t="s">
        <v>155</v>
      </c>
      <c r="B39" s="24" t="s">
        <v>147</v>
      </c>
      <c r="C39" s="24" t="s">
        <v>156</v>
      </c>
      <c r="D39" s="24" t="s">
        <v>122</v>
      </c>
      <c r="E39" s="24">
        <v>108</v>
      </c>
      <c r="F39" s="24">
        <v>6480</v>
      </c>
      <c r="G39" s="24">
        <v>699.84</v>
      </c>
      <c r="H39" s="24">
        <v>699.84</v>
      </c>
      <c r="I39" s="24">
        <v>108</v>
      </c>
      <c r="J39" s="24">
        <v>6480</v>
      </c>
      <c r="K39" s="24"/>
      <c r="L39" s="24"/>
      <c r="M39" s="24">
        <v>108</v>
      </c>
      <c r="N39" s="24">
        <v>6480</v>
      </c>
      <c r="O39" s="24">
        <v>108</v>
      </c>
      <c r="P39" s="24">
        <v>6480</v>
      </c>
      <c r="Q39" s="3"/>
      <c r="R39" s="3"/>
      <c r="S39" s="3">
        <v>500</v>
      </c>
      <c r="T39" s="25"/>
      <c r="U39" s="30"/>
      <c r="V39" s="3"/>
      <c r="X39" s="42"/>
      <c r="Y39" s="43"/>
      <c r="Z39" s="42"/>
    </row>
    <row r="40" spans="1:22" ht="36">
      <c r="A40" s="24" t="s">
        <v>157</v>
      </c>
      <c r="B40" s="24" t="s">
        <v>147</v>
      </c>
      <c r="C40" s="24" t="s">
        <v>158</v>
      </c>
      <c r="D40" s="24" t="s">
        <v>122</v>
      </c>
      <c r="E40" s="24">
        <v>108</v>
      </c>
      <c r="F40" s="24">
        <v>6480</v>
      </c>
      <c r="G40" s="24">
        <v>699.84</v>
      </c>
      <c r="H40" s="24">
        <v>699.84</v>
      </c>
      <c r="I40" s="24">
        <v>108</v>
      </c>
      <c r="J40" s="24">
        <v>6480</v>
      </c>
      <c r="K40" s="24">
        <v>108</v>
      </c>
      <c r="L40" s="24">
        <v>6480</v>
      </c>
      <c r="M40" s="3"/>
      <c r="N40" s="3"/>
      <c r="O40" s="3"/>
      <c r="P40" s="3"/>
      <c r="Q40" s="3"/>
      <c r="R40" s="3"/>
      <c r="S40" s="3">
        <v>500</v>
      </c>
      <c r="T40" s="25"/>
      <c r="U40" s="30"/>
      <c r="V40" s="3"/>
    </row>
    <row r="41" spans="1:22" ht="36">
      <c r="A41" s="24" t="s">
        <v>159</v>
      </c>
      <c r="B41" s="24" t="s">
        <v>160</v>
      </c>
      <c r="C41" s="24" t="s">
        <v>161</v>
      </c>
      <c r="D41" s="24" t="s">
        <v>162</v>
      </c>
      <c r="E41" s="24">
        <v>192</v>
      </c>
      <c r="F41" s="24">
        <v>8731.32</v>
      </c>
      <c r="G41" s="24">
        <v>1309.698</v>
      </c>
      <c r="H41" s="24">
        <v>1309.698</v>
      </c>
      <c r="I41" s="38">
        <v>192</v>
      </c>
      <c r="J41" s="38">
        <v>8731.32</v>
      </c>
      <c r="K41" s="38"/>
      <c r="L41" s="38"/>
      <c r="M41" s="38">
        <v>192</v>
      </c>
      <c r="N41" s="38">
        <v>8731.32</v>
      </c>
      <c r="O41" s="38">
        <v>192</v>
      </c>
      <c r="P41" s="38">
        <v>8731.32</v>
      </c>
      <c r="Q41" s="38">
        <v>192</v>
      </c>
      <c r="R41" s="38">
        <v>8731.32</v>
      </c>
      <c r="S41" s="39">
        <v>1309.698</v>
      </c>
      <c r="T41" s="3">
        <v>192</v>
      </c>
      <c r="U41" s="25"/>
      <c r="V41" s="3"/>
    </row>
    <row r="42" spans="1:22" ht="24">
      <c r="A42" s="24" t="s">
        <v>163</v>
      </c>
      <c r="B42" s="24" t="s">
        <v>164</v>
      </c>
      <c r="C42" s="24" t="s">
        <v>165</v>
      </c>
      <c r="D42" s="24" t="s">
        <v>166</v>
      </c>
      <c r="E42" s="24">
        <v>107</v>
      </c>
      <c r="F42" s="24">
        <v>4600</v>
      </c>
      <c r="G42" s="24">
        <v>690</v>
      </c>
      <c r="H42" s="24">
        <v>690</v>
      </c>
      <c r="I42" s="38">
        <v>107</v>
      </c>
      <c r="J42" s="38">
        <v>4600</v>
      </c>
      <c r="K42" s="38"/>
      <c r="L42" s="38"/>
      <c r="M42" s="38">
        <v>107</v>
      </c>
      <c r="N42" s="38">
        <v>4600</v>
      </c>
      <c r="O42" s="38">
        <v>107</v>
      </c>
      <c r="P42" s="38">
        <v>4600</v>
      </c>
      <c r="Q42" s="38">
        <v>107</v>
      </c>
      <c r="R42" s="38">
        <v>4600</v>
      </c>
      <c r="S42" s="39">
        <v>690</v>
      </c>
      <c r="T42" s="3"/>
      <c r="U42" s="25"/>
      <c r="V42" s="3"/>
    </row>
    <row r="43" spans="1:22" ht="48">
      <c r="A43" s="24" t="s">
        <v>167</v>
      </c>
      <c r="B43" s="24" t="s">
        <v>168</v>
      </c>
      <c r="C43" s="24" t="s">
        <v>169</v>
      </c>
      <c r="D43" s="24" t="s">
        <v>162</v>
      </c>
      <c r="E43" s="24">
        <v>384</v>
      </c>
      <c r="F43" s="24">
        <v>20184.36</v>
      </c>
      <c r="G43" s="24">
        <v>3027.654</v>
      </c>
      <c r="H43" s="24">
        <v>3027.654</v>
      </c>
      <c r="I43" s="38">
        <v>384</v>
      </c>
      <c r="J43" s="38">
        <v>20184.4</v>
      </c>
      <c r="K43" s="38"/>
      <c r="L43" s="38"/>
      <c r="M43" s="38">
        <v>384</v>
      </c>
      <c r="N43" s="38">
        <v>20184.4</v>
      </c>
      <c r="O43" s="38">
        <v>384</v>
      </c>
      <c r="P43" s="38">
        <v>20184.4</v>
      </c>
      <c r="Q43" s="38">
        <v>384</v>
      </c>
      <c r="R43" s="38">
        <v>20184.4</v>
      </c>
      <c r="S43" s="39">
        <v>3027.65</v>
      </c>
      <c r="T43" s="3"/>
      <c r="U43" s="25"/>
      <c r="V43" s="3"/>
    </row>
    <row r="44" spans="1:22" ht="24">
      <c r="A44" s="24" t="s">
        <v>170</v>
      </c>
      <c r="B44" s="24" t="s">
        <v>171</v>
      </c>
      <c r="C44" s="24" t="s">
        <v>172</v>
      </c>
      <c r="D44" s="24" t="s">
        <v>166</v>
      </c>
      <c r="E44" s="24">
        <v>50</v>
      </c>
      <c r="F44" s="24">
        <v>1682</v>
      </c>
      <c r="G44" s="24">
        <v>252.3</v>
      </c>
      <c r="H44" s="24">
        <v>252.3</v>
      </c>
      <c r="I44" s="40">
        <v>50</v>
      </c>
      <c r="J44" s="40">
        <v>1682</v>
      </c>
      <c r="K44" s="40"/>
      <c r="L44" s="40"/>
      <c r="M44" s="40">
        <v>50</v>
      </c>
      <c r="N44" s="40">
        <v>1682</v>
      </c>
      <c r="O44" s="40">
        <v>50</v>
      </c>
      <c r="P44" s="40">
        <v>1682</v>
      </c>
      <c r="Q44" s="40">
        <v>50</v>
      </c>
      <c r="R44" s="40">
        <v>1682</v>
      </c>
      <c r="S44" s="39">
        <v>252.3</v>
      </c>
      <c r="T44" s="3"/>
      <c r="U44" s="25"/>
      <c r="V44" s="3"/>
    </row>
    <row r="45" spans="1:23" ht="24">
      <c r="A45" s="24" t="s">
        <v>173</v>
      </c>
      <c r="B45" s="24" t="s">
        <v>174</v>
      </c>
      <c r="C45" s="24" t="s">
        <v>175</v>
      </c>
      <c r="D45" s="24" t="s">
        <v>166</v>
      </c>
      <c r="E45" s="24">
        <v>42</v>
      </c>
      <c r="F45" s="24">
        <v>2520</v>
      </c>
      <c r="G45" s="24">
        <v>75.6</v>
      </c>
      <c r="H45" s="24">
        <v>75.6</v>
      </c>
      <c r="I45" s="24">
        <v>42</v>
      </c>
      <c r="J45" s="24">
        <v>2520</v>
      </c>
      <c r="K45" s="40"/>
      <c r="L45" s="40"/>
      <c r="M45" s="24">
        <v>42</v>
      </c>
      <c r="N45" s="24">
        <v>2520</v>
      </c>
      <c r="O45" s="24">
        <v>42</v>
      </c>
      <c r="P45" s="24">
        <v>2520</v>
      </c>
      <c r="Q45" s="24">
        <v>42</v>
      </c>
      <c r="R45" s="24">
        <v>2520</v>
      </c>
      <c r="S45" s="39">
        <v>75.6</v>
      </c>
      <c r="T45" s="3"/>
      <c r="U45" s="25"/>
      <c r="V45" s="3"/>
      <c r="W45" s="45"/>
    </row>
    <row r="46" spans="1:23" ht="24">
      <c r="A46" s="24" t="s">
        <v>176</v>
      </c>
      <c r="B46" s="24" t="s">
        <v>177</v>
      </c>
      <c r="C46" s="24" t="s">
        <v>161</v>
      </c>
      <c r="D46" s="24" t="s">
        <v>166</v>
      </c>
      <c r="E46" s="24">
        <v>36</v>
      </c>
      <c r="F46" s="24">
        <v>2160</v>
      </c>
      <c r="G46" s="24">
        <v>64.8</v>
      </c>
      <c r="H46" s="24">
        <v>64.8</v>
      </c>
      <c r="I46" s="24">
        <v>36</v>
      </c>
      <c r="J46" s="24">
        <v>2160</v>
      </c>
      <c r="K46" s="40"/>
      <c r="L46" s="40"/>
      <c r="M46" s="24">
        <v>36</v>
      </c>
      <c r="N46" s="24">
        <v>2160</v>
      </c>
      <c r="O46" s="24">
        <v>36</v>
      </c>
      <c r="P46" s="24">
        <v>2160</v>
      </c>
      <c r="Q46" s="24">
        <v>36</v>
      </c>
      <c r="R46" s="24">
        <v>2160</v>
      </c>
      <c r="S46" s="39">
        <v>64.8</v>
      </c>
      <c r="T46" s="3"/>
      <c r="U46" s="25"/>
      <c r="V46" s="3"/>
      <c r="W46" s="45"/>
    </row>
    <row r="47" spans="1:23" ht="36">
      <c r="A47" s="24" t="s">
        <v>178</v>
      </c>
      <c r="B47" s="24" t="s">
        <v>179</v>
      </c>
      <c r="C47" s="24" t="s">
        <v>180</v>
      </c>
      <c r="D47" s="24" t="s">
        <v>166</v>
      </c>
      <c r="E47" s="24">
        <v>100</v>
      </c>
      <c r="F47" s="24">
        <v>4683</v>
      </c>
      <c r="G47" s="24">
        <v>702.45</v>
      </c>
      <c r="H47" s="24">
        <v>702.45</v>
      </c>
      <c r="I47" s="40">
        <v>100</v>
      </c>
      <c r="J47" s="40">
        <v>4683</v>
      </c>
      <c r="K47" s="40"/>
      <c r="L47" s="40"/>
      <c r="M47" s="40">
        <v>100</v>
      </c>
      <c r="N47" s="40">
        <v>4683</v>
      </c>
      <c r="O47" s="40">
        <v>100</v>
      </c>
      <c r="P47" s="40">
        <v>4683</v>
      </c>
      <c r="Q47" s="40">
        <v>100</v>
      </c>
      <c r="R47" s="40">
        <v>4683</v>
      </c>
      <c r="S47" s="39">
        <v>702.45</v>
      </c>
      <c r="T47" s="1"/>
      <c r="U47" s="18"/>
      <c r="V47" s="3"/>
      <c r="W47" s="45"/>
    </row>
    <row r="48" spans="1:23" ht="36">
      <c r="A48" s="24" t="s">
        <v>181</v>
      </c>
      <c r="B48" s="24" t="s">
        <v>182</v>
      </c>
      <c r="C48" s="24" t="s">
        <v>183</v>
      </c>
      <c r="D48" s="24" t="s">
        <v>166</v>
      </c>
      <c r="E48" s="24">
        <v>27</v>
      </c>
      <c r="F48" s="24">
        <v>1620</v>
      </c>
      <c r="G48" s="24">
        <v>48.6</v>
      </c>
      <c r="H48" s="24">
        <v>48.6</v>
      </c>
      <c r="I48" s="24">
        <v>27</v>
      </c>
      <c r="J48" s="24">
        <v>1620</v>
      </c>
      <c r="K48" s="40"/>
      <c r="L48" s="40"/>
      <c r="M48" s="24">
        <v>27</v>
      </c>
      <c r="N48" s="24">
        <v>1620</v>
      </c>
      <c r="O48" s="24">
        <v>27</v>
      </c>
      <c r="P48" s="24">
        <v>1620</v>
      </c>
      <c r="Q48" s="24">
        <v>27</v>
      </c>
      <c r="R48" s="24">
        <v>1620</v>
      </c>
      <c r="S48" s="39">
        <v>48.6</v>
      </c>
      <c r="T48" s="3"/>
      <c r="U48" s="25"/>
      <c r="V48" s="3"/>
      <c r="W48" s="45"/>
    </row>
    <row r="49" spans="1:23" ht="24">
      <c r="A49" s="3" t="s">
        <v>298</v>
      </c>
      <c r="B49" s="3" t="s">
        <v>299</v>
      </c>
      <c r="C49" s="3" t="s">
        <v>299</v>
      </c>
      <c r="D49" s="24" t="s">
        <v>166</v>
      </c>
      <c r="E49" s="3">
        <v>105</v>
      </c>
      <c r="F49" s="3">
        <v>6300</v>
      </c>
      <c r="G49" s="3">
        <v>189</v>
      </c>
      <c r="H49" s="3">
        <v>189</v>
      </c>
      <c r="I49" s="3">
        <v>105</v>
      </c>
      <c r="J49" s="3">
        <v>6300</v>
      </c>
      <c r="K49" s="40"/>
      <c r="L49" s="40"/>
      <c r="M49" s="3">
        <v>105</v>
      </c>
      <c r="N49" s="3">
        <v>6300</v>
      </c>
      <c r="O49" s="3">
        <v>105</v>
      </c>
      <c r="P49" s="3">
        <v>6300</v>
      </c>
      <c r="Q49" s="3">
        <v>105</v>
      </c>
      <c r="R49" s="3">
        <v>6300</v>
      </c>
      <c r="S49" s="3">
        <v>189</v>
      </c>
      <c r="T49" s="3"/>
      <c r="U49" s="25"/>
      <c r="V49" s="3"/>
      <c r="W49" s="45"/>
    </row>
    <row r="50" spans="1:23" ht="24">
      <c r="A50" s="3" t="s">
        <v>300</v>
      </c>
      <c r="B50" s="3" t="s">
        <v>301</v>
      </c>
      <c r="C50" s="3" t="s">
        <v>301</v>
      </c>
      <c r="D50" s="24" t="s">
        <v>166</v>
      </c>
      <c r="E50" s="3">
        <v>30</v>
      </c>
      <c r="F50" s="3">
        <v>1800</v>
      </c>
      <c r="G50" s="3">
        <v>54</v>
      </c>
      <c r="H50" s="3">
        <v>54</v>
      </c>
      <c r="I50" s="3">
        <v>30</v>
      </c>
      <c r="J50" s="3">
        <v>1800</v>
      </c>
      <c r="K50" s="40"/>
      <c r="L50" s="40"/>
      <c r="M50" s="3">
        <v>30</v>
      </c>
      <c r="N50" s="3">
        <v>1800</v>
      </c>
      <c r="O50" s="3">
        <v>30</v>
      </c>
      <c r="P50" s="3">
        <v>1800</v>
      </c>
      <c r="Q50" s="3">
        <v>30</v>
      </c>
      <c r="R50" s="3">
        <v>1800</v>
      </c>
      <c r="S50" s="3">
        <v>54</v>
      </c>
      <c r="T50" s="3"/>
      <c r="U50" s="25"/>
      <c r="V50" s="3"/>
      <c r="W50" s="45"/>
    </row>
    <row r="51" spans="1:23" ht="24">
      <c r="A51" s="3" t="s">
        <v>302</v>
      </c>
      <c r="B51" s="3" t="s">
        <v>299</v>
      </c>
      <c r="C51" s="3" t="s">
        <v>299</v>
      </c>
      <c r="D51" s="24" t="s">
        <v>166</v>
      </c>
      <c r="E51" s="3">
        <v>27</v>
      </c>
      <c r="F51" s="3">
        <v>1620</v>
      </c>
      <c r="G51" s="3">
        <v>48.6</v>
      </c>
      <c r="H51" s="3">
        <v>48.6</v>
      </c>
      <c r="I51" s="3">
        <v>27</v>
      </c>
      <c r="J51" s="3">
        <v>1620</v>
      </c>
      <c r="K51" s="40"/>
      <c r="L51" s="40"/>
      <c r="M51" s="3">
        <v>27</v>
      </c>
      <c r="N51" s="3">
        <v>1620</v>
      </c>
      <c r="O51" s="3">
        <v>27</v>
      </c>
      <c r="P51" s="3">
        <v>1620</v>
      </c>
      <c r="Q51" s="3">
        <v>27</v>
      </c>
      <c r="R51" s="3">
        <v>1620</v>
      </c>
      <c r="S51" s="3">
        <v>48.6</v>
      </c>
      <c r="T51" s="3"/>
      <c r="U51" s="25"/>
      <c r="V51" s="3"/>
      <c r="W51" s="45"/>
    </row>
    <row r="52" spans="1:23" ht="24">
      <c r="A52" s="24" t="s">
        <v>184</v>
      </c>
      <c r="B52" s="24" t="s">
        <v>185</v>
      </c>
      <c r="C52" s="24" t="s">
        <v>186</v>
      </c>
      <c r="D52" s="24" t="s">
        <v>187</v>
      </c>
      <c r="E52" s="24">
        <v>110</v>
      </c>
      <c r="F52" s="24">
        <v>3740</v>
      </c>
      <c r="G52" s="24">
        <v>448.8</v>
      </c>
      <c r="H52" s="24">
        <v>448.8</v>
      </c>
      <c r="I52" s="3">
        <v>110</v>
      </c>
      <c r="J52" s="3">
        <v>3740</v>
      </c>
      <c r="K52" s="3"/>
      <c r="L52" s="3"/>
      <c r="M52" s="3">
        <v>110</v>
      </c>
      <c r="N52" s="3">
        <v>3740</v>
      </c>
      <c r="O52" s="3">
        <v>110</v>
      </c>
      <c r="P52" s="3">
        <v>3740</v>
      </c>
      <c r="Q52" s="3">
        <v>110</v>
      </c>
      <c r="R52" s="3">
        <v>3740</v>
      </c>
      <c r="S52" s="32">
        <v>448.8</v>
      </c>
      <c r="T52" s="28"/>
      <c r="U52" s="3"/>
      <c r="V52" s="3"/>
      <c r="W52" s="45"/>
    </row>
    <row r="53" spans="1:23" ht="24">
      <c r="A53" s="24" t="s">
        <v>188</v>
      </c>
      <c r="B53" s="24" t="s">
        <v>185</v>
      </c>
      <c r="C53" s="24" t="s">
        <v>186</v>
      </c>
      <c r="D53" s="24" t="s">
        <v>187</v>
      </c>
      <c r="E53" s="24">
        <v>40</v>
      </c>
      <c r="F53" s="24">
        <v>1580</v>
      </c>
      <c r="G53" s="24">
        <v>189.6</v>
      </c>
      <c r="H53" s="24">
        <v>189.6</v>
      </c>
      <c r="I53" s="3">
        <v>40</v>
      </c>
      <c r="J53" s="3">
        <v>1580</v>
      </c>
      <c r="K53" s="3"/>
      <c r="L53" s="3"/>
      <c r="M53" s="3">
        <v>40</v>
      </c>
      <c r="N53" s="3">
        <v>1580</v>
      </c>
      <c r="O53" s="3">
        <v>40</v>
      </c>
      <c r="P53" s="3">
        <v>1580</v>
      </c>
      <c r="Q53" s="3">
        <v>40</v>
      </c>
      <c r="R53" s="3">
        <v>1580</v>
      </c>
      <c r="S53" s="32">
        <v>189.6</v>
      </c>
      <c r="T53" s="28"/>
      <c r="U53" s="3"/>
      <c r="V53" s="3"/>
      <c r="W53" s="45"/>
    </row>
    <row r="54" spans="1:23" ht="24">
      <c r="A54" s="24" t="s">
        <v>189</v>
      </c>
      <c r="B54" s="24" t="s">
        <v>185</v>
      </c>
      <c r="C54" s="24" t="s">
        <v>186</v>
      </c>
      <c r="D54" s="24" t="s">
        <v>187</v>
      </c>
      <c r="E54" s="24">
        <v>60</v>
      </c>
      <c r="F54" s="24">
        <v>2160</v>
      </c>
      <c r="G54" s="24">
        <v>259.2</v>
      </c>
      <c r="H54" s="24">
        <v>259.2</v>
      </c>
      <c r="I54" s="3">
        <v>60</v>
      </c>
      <c r="J54" s="3">
        <v>2160</v>
      </c>
      <c r="K54" s="3"/>
      <c r="L54" s="3"/>
      <c r="M54" s="3">
        <v>60</v>
      </c>
      <c r="N54" s="3">
        <v>2160</v>
      </c>
      <c r="O54" s="3">
        <v>60</v>
      </c>
      <c r="P54" s="3">
        <v>2160</v>
      </c>
      <c r="Q54" s="3">
        <v>60</v>
      </c>
      <c r="R54" s="3">
        <v>2160</v>
      </c>
      <c r="S54" s="32">
        <v>259.2</v>
      </c>
      <c r="T54" s="28"/>
      <c r="U54" s="3"/>
      <c r="V54" s="3"/>
      <c r="W54" s="45"/>
    </row>
    <row r="55" spans="1:23" ht="24">
      <c r="A55" s="24" t="s">
        <v>190</v>
      </c>
      <c r="B55" s="24" t="s">
        <v>185</v>
      </c>
      <c r="C55" s="24" t="s">
        <v>186</v>
      </c>
      <c r="D55" s="24" t="s">
        <v>187</v>
      </c>
      <c r="E55" s="24">
        <v>140</v>
      </c>
      <c r="F55" s="24">
        <v>4480</v>
      </c>
      <c r="G55" s="24">
        <v>537.6</v>
      </c>
      <c r="H55" s="24">
        <v>537.6</v>
      </c>
      <c r="I55" s="3">
        <v>140</v>
      </c>
      <c r="J55" s="3">
        <v>4480</v>
      </c>
      <c r="K55" s="3"/>
      <c r="L55" s="3"/>
      <c r="M55" s="3">
        <v>140</v>
      </c>
      <c r="N55" s="3">
        <v>4480</v>
      </c>
      <c r="O55" s="3">
        <v>140</v>
      </c>
      <c r="P55" s="3">
        <v>4480</v>
      </c>
      <c r="Q55" s="3">
        <v>140</v>
      </c>
      <c r="R55" s="3">
        <v>4480</v>
      </c>
      <c r="S55" s="1">
        <v>537.6</v>
      </c>
      <c r="T55" s="28"/>
      <c r="U55" s="3"/>
      <c r="V55" s="3"/>
      <c r="W55" s="45"/>
    </row>
    <row r="56" spans="1:23" ht="24">
      <c r="A56" s="24" t="s">
        <v>191</v>
      </c>
      <c r="B56" s="24" t="s">
        <v>185</v>
      </c>
      <c r="C56" s="24" t="s">
        <v>192</v>
      </c>
      <c r="D56" s="24" t="s">
        <v>313</v>
      </c>
      <c r="E56" s="24">
        <v>300</v>
      </c>
      <c r="F56" s="24">
        <v>18000</v>
      </c>
      <c r="G56" s="24">
        <v>2606.02</v>
      </c>
      <c r="H56" s="24">
        <v>2606.02</v>
      </c>
      <c r="I56" s="3">
        <v>500</v>
      </c>
      <c r="J56" s="3">
        <v>30000</v>
      </c>
      <c r="K56" s="3"/>
      <c r="L56" s="3"/>
      <c r="M56" s="3">
        <v>500</v>
      </c>
      <c r="N56" s="3">
        <v>30000</v>
      </c>
      <c r="O56" s="3">
        <v>500</v>
      </c>
      <c r="P56" s="3">
        <v>30000</v>
      </c>
      <c r="Q56" s="3">
        <v>500</v>
      </c>
      <c r="R56" s="3">
        <v>30000</v>
      </c>
      <c r="S56" s="1">
        <v>1570</v>
      </c>
      <c r="T56" s="3"/>
      <c r="U56" s="33"/>
      <c r="V56" s="3"/>
      <c r="W56" s="44"/>
    </row>
    <row r="57" spans="1:22" ht="14.25">
      <c r="A57" s="6"/>
      <c r="B57" s="6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24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15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8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ht="14.25">
      <c r="C62" s="6"/>
    </row>
    <row r="63" s="6" customFormat="1" ht="12"/>
  </sheetData>
  <sheetProtection/>
  <mergeCells count="30">
    <mergeCell ref="H5:H7"/>
    <mergeCell ref="A1:U1"/>
    <mergeCell ref="M6:N6"/>
    <mergeCell ref="K6:L6"/>
    <mergeCell ref="B4:D4"/>
    <mergeCell ref="B5:B7"/>
    <mergeCell ref="C5:C7"/>
    <mergeCell ref="D5:D7"/>
    <mergeCell ref="A2:V2"/>
    <mergeCell ref="T4:T7"/>
    <mergeCell ref="A60:V60"/>
    <mergeCell ref="P5:P7"/>
    <mergeCell ref="U4:V4"/>
    <mergeCell ref="U5:U7"/>
    <mergeCell ref="V5:V7"/>
    <mergeCell ref="I5:I7"/>
    <mergeCell ref="J5:J7"/>
    <mergeCell ref="S4:S7"/>
    <mergeCell ref="A4:A7"/>
    <mergeCell ref="E4:H4"/>
    <mergeCell ref="A58:V58"/>
    <mergeCell ref="Q6:Q7"/>
    <mergeCell ref="R6:R7"/>
    <mergeCell ref="O4:R4"/>
    <mergeCell ref="O5:O7"/>
    <mergeCell ref="I4:N4"/>
    <mergeCell ref="K5:N5"/>
    <mergeCell ref="E5:E7"/>
    <mergeCell ref="F5:F7"/>
    <mergeCell ref="G5:G7"/>
  </mergeCells>
  <printOptions horizontalCentered="1"/>
  <pageMargins left="0.1968503937007874" right="0.2362204724409449" top="0.5905511811023623" bottom="0.7874015748031497" header="0.5118110236220472" footer="0.5118110236220472"/>
  <pageSetup blackAndWhite="1" horizontalDpi="200" verticalDpi="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zoomScale="115" zoomScaleNormal="115" zoomScalePageLayoutView="0" workbookViewId="0" topLeftCell="A1">
      <selection activeCell="A46" sqref="A43:IV46"/>
    </sheetView>
  </sheetViews>
  <sheetFormatPr defaultColWidth="9.00390625" defaultRowHeight="14.25"/>
  <cols>
    <col min="1" max="1" width="12.625" style="0" customWidth="1"/>
    <col min="2" max="2" width="6.375" style="0" customWidth="1"/>
    <col min="3" max="3" width="6.125" style="0" customWidth="1"/>
    <col min="4" max="4" width="5.625" style="0" customWidth="1"/>
    <col min="5" max="6" width="4.75390625" style="0" customWidth="1"/>
    <col min="7" max="8" width="5.875" style="0" customWidth="1"/>
    <col min="9" max="9" width="6.50390625" style="0" customWidth="1"/>
    <col min="10" max="10" width="5.50390625" style="0" customWidth="1"/>
    <col min="11" max="11" width="5.25390625" style="0" customWidth="1"/>
    <col min="12" max="12" width="4.75390625" style="0" customWidth="1"/>
    <col min="13" max="13" width="5.375" style="0" customWidth="1"/>
    <col min="14" max="14" width="6.375" style="0" customWidth="1"/>
    <col min="15" max="15" width="4.125" style="0" customWidth="1"/>
    <col min="16" max="16" width="6.375" style="0" customWidth="1"/>
    <col min="17" max="17" width="5.00390625" style="0" customWidth="1"/>
    <col min="18" max="18" width="6.625" style="0" customWidth="1"/>
    <col min="19" max="19" width="4.625" style="0" customWidth="1"/>
    <col min="20" max="20" width="5.125" style="0" customWidth="1"/>
    <col min="21" max="21" width="6.125" style="0" customWidth="1"/>
    <col min="22" max="22" width="4.50390625" style="0" customWidth="1"/>
    <col min="23" max="23" width="4.625" style="0" customWidth="1"/>
    <col min="24" max="24" width="4.875" style="0" customWidth="1"/>
  </cols>
  <sheetData>
    <row r="1" spans="1:23" ht="14.2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4" ht="22.5">
      <c r="A2" s="58" t="s">
        <v>316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4.25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4" customFormat="1" ht="32.25" customHeight="1">
      <c r="A4" s="57" t="s">
        <v>41</v>
      </c>
      <c r="B4" s="57" t="s">
        <v>42</v>
      </c>
      <c r="C4" s="57"/>
      <c r="D4" s="57" t="s">
        <v>43</v>
      </c>
      <c r="E4" s="57"/>
      <c r="F4" s="57"/>
      <c r="G4" s="57"/>
      <c r="H4" s="57"/>
      <c r="I4" s="57"/>
      <c r="J4" s="57" t="s">
        <v>44</v>
      </c>
      <c r="K4" s="57"/>
      <c r="L4" s="57"/>
      <c r="M4" s="57"/>
      <c r="N4" s="57"/>
      <c r="O4" s="57" t="s">
        <v>45</v>
      </c>
      <c r="P4" s="57"/>
      <c r="Q4" s="57" t="s">
        <v>65</v>
      </c>
      <c r="R4" s="57"/>
      <c r="S4" s="57"/>
      <c r="T4" s="57"/>
      <c r="U4" s="57" t="s">
        <v>46</v>
      </c>
      <c r="V4" s="67" t="s">
        <v>66</v>
      </c>
      <c r="W4" s="57" t="s">
        <v>47</v>
      </c>
      <c r="X4" s="57"/>
    </row>
    <row r="5" spans="1:24" s="4" customFormat="1" ht="21" customHeight="1">
      <c r="A5" s="57"/>
      <c r="B5" s="57" t="s">
        <v>48</v>
      </c>
      <c r="C5" s="57" t="s">
        <v>49</v>
      </c>
      <c r="D5" s="57" t="s">
        <v>50</v>
      </c>
      <c r="E5" s="57"/>
      <c r="F5" s="57"/>
      <c r="G5" s="57" t="s">
        <v>51</v>
      </c>
      <c r="H5" s="57" t="s">
        <v>52</v>
      </c>
      <c r="I5" s="57" t="s">
        <v>53</v>
      </c>
      <c r="J5" s="57" t="s">
        <v>11</v>
      </c>
      <c r="K5" s="57"/>
      <c r="L5" s="57"/>
      <c r="M5" s="57" t="s">
        <v>54</v>
      </c>
      <c r="N5" s="57" t="s">
        <v>55</v>
      </c>
      <c r="O5" s="57" t="s">
        <v>35</v>
      </c>
      <c r="P5" s="57" t="s">
        <v>56</v>
      </c>
      <c r="Q5" s="57" t="s">
        <v>35</v>
      </c>
      <c r="R5" s="57" t="s">
        <v>56</v>
      </c>
      <c r="S5" s="57" t="s">
        <v>37</v>
      </c>
      <c r="T5" s="57"/>
      <c r="U5" s="57"/>
      <c r="V5" s="67"/>
      <c r="W5" s="57" t="s">
        <v>57</v>
      </c>
      <c r="X5" s="57" t="s">
        <v>58</v>
      </c>
    </row>
    <row r="6" spans="1:24" s="4" customFormat="1" ht="28.5" customHeight="1">
      <c r="A6" s="57"/>
      <c r="B6" s="57"/>
      <c r="C6" s="57"/>
      <c r="D6" s="11"/>
      <c r="E6" s="3" t="s">
        <v>60</v>
      </c>
      <c r="F6" s="3" t="s">
        <v>61</v>
      </c>
      <c r="G6" s="57"/>
      <c r="H6" s="57"/>
      <c r="I6" s="57"/>
      <c r="J6" s="11"/>
      <c r="K6" s="3" t="s">
        <v>63</v>
      </c>
      <c r="L6" s="3" t="s">
        <v>61</v>
      </c>
      <c r="M6" s="57"/>
      <c r="N6" s="57"/>
      <c r="O6" s="57"/>
      <c r="P6" s="57"/>
      <c r="Q6" s="57"/>
      <c r="R6" s="57"/>
      <c r="S6" s="3" t="s">
        <v>36</v>
      </c>
      <c r="T6" s="3" t="s">
        <v>62</v>
      </c>
      <c r="U6" s="57"/>
      <c r="V6" s="67"/>
      <c r="W6" s="57"/>
      <c r="X6" s="57"/>
    </row>
    <row r="7" spans="1:24" s="4" customFormat="1" ht="33.75" customHeight="1">
      <c r="A7" s="9" t="s">
        <v>15</v>
      </c>
      <c r="B7" s="9"/>
      <c r="C7" s="9"/>
      <c r="D7" s="25">
        <f aca="true" t="shared" si="0" ref="D7:V7">D8+D24</f>
        <v>10359</v>
      </c>
      <c r="E7" s="25">
        <f t="shared" si="0"/>
        <v>6900</v>
      </c>
      <c r="F7" s="25">
        <f t="shared" si="0"/>
        <v>3459</v>
      </c>
      <c r="G7" s="25">
        <f t="shared" si="0"/>
        <v>780324</v>
      </c>
      <c r="H7" s="25">
        <f t="shared" si="0"/>
        <v>272888</v>
      </c>
      <c r="I7" s="25">
        <f t="shared" si="0"/>
        <v>201508</v>
      </c>
      <c r="J7" s="25">
        <f t="shared" si="0"/>
        <v>15348</v>
      </c>
      <c r="K7" s="25">
        <f t="shared" si="0"/>
        <v>6716</v>
      </c>
      <c r="L7" s="25">
        <f t="shared" si="0"/>
        <v>8632</v>
      </c>
      <c r="M7" s="25">
        <f t="shared" si="0"/>
        <v>8143</v>
      </c>
      <c r="N7" s="25">
        <f t="shared" si="0"/>
        <v>638693</v>
      </c>
      <c r="O7" s="25">
        <f t="shared" si="0"/>
        <v>6716</v>
      </c>
      <c r="P7" s="25">
        <f t="shared" si="0"/>
        <v>646705</v>
      </c>
      <c r="Q7" s="25">
        <f t="shared" si="0"/>
        <v>4872</v>
      </c>
      <c r="R7" s="25">
        <f t="shared" si="0"/>
        <v>488105</v>
      </c>
      <c r="S7" s="25">
        <f t="shared" si="0"/>
        <v>360</v>
      </c>
      <c r="T7" s="25">
        <f t="shared" si="0"/>
        <v>32400</v>
      </c>
      <c r="U7" s="25">
        <f t="shared" si="0"/>
        <v>123348</v>
      </c>
      <c r="V7" s="25">
        <f t="shared" si="0"/>
        <v>0</v>
      </c>
      <c r="W7" s="9"/>
      <c r="X7" s="9"/>
    </row>
    <row r="8" spans="1:24" s="4" customFormat="1" ht="24">
      <c r="A8" s="25" t="s">
        <v>120</v>
      </c>
      <c r="B8" s="25"/>
      <c r="C8" s="25"/>
      <c r="D8" s="25">
        <f>D9+D10+D11+D12+D13+D14+D15+D16+D17+D18+D19+D20+D21+D22+D23</f>
        <v>4744</v>
      </c>
      <c r="E8" s="25">
        <f>E9+E10+E11+E12+E13+E14+E15+E16+E17+E18+E19+E20+E21+E22+E23</f>
        <v>1761</v>
      </c>
      <c r="F8" s="25">
        <f>F9+F10+F11+F12+F13+F14+F15+F16+F17+F18+F19+F20+F21+F22+F23</f>
        <v>2983</v>
      </c>
      <c r="G8" s="25">
        <f aca="true" t="shared" si="1" ref="G8:V8">G9+G10+G11+G12+G13+G14+G15+G16+G17+G18+G19+G20+G21+G22+G23</f>
        <v>294136</v>
      </c>
      <c r="H8" s="25">
        <f t="shared" si="1"/>
        <v>203867</v>
      </c>
      <c r="I8" s="25">
        <f t="shared" si="1"/>
        <v>132487</v>
      </c>
      <c r="J8" s="25">
        <f>J9+J10+J11+J12+J13+J14+J15+J16+J17+J19+J20+J21+J22+J23</f>
        <v>6606</v>
      </c>
      <c r="K8" s="25">
        <f>K9+K10+K11+K12+K13+K14+K15+K16+K17+K19+K20+K21+K22+K23</f>
        <v>1746</v>
      </c>
      <c r="L8" s="25">
        <f>L9+L10+L11+L12+L13+L14+L15+L16+L17+L19+L20+L21+L22+L23</f>
        <v>4860</v>
      </c>
      <c r="M8" s="25">
        <f t="shared" si="1"/>
        <v>2463</v>
      </c>
      <c r="N8" s="25">
        <f t="shared" si="1"/>
        <v>171567</v>
      </c>
      <c r="O8" s="25">
        <f t="shared" si="1"/>
        <v>1746</v>
      </c>
      <c r="P8" s="25">
        <f t="shared" si="1"/>
        <v>152972</v>
      </c>
      <c r="Q8" s="25">
        <f>Q9+Q10+Q11+Q12+Q13+Q14+Q15+Q16+Q17+Q18+Q19+Q20+Q21+Q22+Q23</f>
        <v>1278</v>
      </c>
      <c r="R8" s="25">
        <f t="shared" si="1"/>
        <v>118532</v>
      </c>
      <c r="S8" s="25">
        <f t="shared" si="1"/>
        <v>0</v>
      </c>
      <c r="T8" s="25">
        <f t="shared" si="1"/>
        <v>0</v>
      </c>
      <c r="U8" s="25">
        <f t="shared" si="1"/>
        <v>66906</v>
      </c>
      <c r="V8" s="25">
        <f t="shared" si="1"/>
        <v>0</v>
      </c>
      <c r="W8" s="25"/>
      <c r="X8" s="9"/>
    </row>
    <row r="9" spans="1:25" s="4" customFormat="1" ht="24">
      <c r="A9" s="9" t="s">
        <v>259</v>
      </c>
      <c r="B9" s="11" t="s">
        <v>260</v>
      </c>
      <c r="C9" s="3" t="s">
        <v>261</v>
      </c>
      <c r="D9" s="9">
        <v>704</v>
      </c>
      <c r="E9" s="9">
        <v>281</v>
      </c>
      <c r="F9" s="9">
        <f>D9-E9</f>
        <v>423</v>
      </c>
      <c r="G9" s="9">
        <v>45840</v>
      </c>
      <c r="H9" s="9">
        <v>72545</v>
      </c>
      <c r="I9" s="9">
        <v>72545</v>
      </c>
      <c r="J9" s="9">
        <f>K9+L9</f>
        <v>1190</v>
      </c>
      <c r="K9" s="9">
        <v>408</v>
      </c>
      <c r="L9" s="9">
        <v>782</v>
      </c>
      <c r="M9" s="9">
        <v>423</v>
      </c>
      <c r="N9" s="9">
        <v>27504</v>
      </c>
      <c r="O9" s="9">
        <v>408</v>
      </c>
      <c r="P9" s="9">
        <v>44880</v>
      </c>
      <c r="Q9" s="25">
        <v>408</v>
      </c>
      <c r="R9" s="25">
        <v>44880</v>
      </c>
      <c r="S9" s="9"/>
      <c r="T9" s="9"/>
      <c r="U9" s="9">
        <v>29000</v>
      </c>
      <c r="V9" s="18"/>
      <c r="W9" s="34"/>
      <c r="X9" s="11"/>
      <c r="Y9" s="48"/>
    </row>
    <row r="10" spans="1:25" s="4" customFormat="1" ht="24">
      <c r="A10" s="9" t="s">
        <v>262</v>
      </c>
      <c r="B10" s="11" t="s">
        <v>260</v>
      </c>
      <c r="C10" s="3" t="s">
        <v>261</v>
      </c>
      <c r="D10" s="9">
        <v>94</v>
      </c>
      <c r="E10" s="1">
        <v>40</v>
      </c>
      <c r="F10" s="9">
        <v>54</v>
      </c>
      <c r="G10" s="9">
        <v>9036</v>
      </c>
      <c r="H10" s="9">
        <v>5000</v>
      </c>
      <c r="I10" s="9">
        <v>5000</v>
      </c>
      <c r="J10" s="9">
        <f aca="true" t="shared" si="2" ref="J10:J23">K10+L10</f>
        <v>136</v>
      </c>
      <c r="K10" s="9">
        <v>40</v>
      </c>
      <c r="L10" s="3">
        <v>96</v>
      </c>
      <c r="M10" s="9">
        <v>56</v>
      </c>
      <c r="N10" s="9">
        <v>5421</v>
      </c>
      <c r="O10" s="9">
        <v>40</v>
      </c>
      <c r="P10" s="9">
        <v>4400</v>
      </c>
      <c r="Q10" s="25">
        <v>40</v>
      </c>
      <c r="R10" s="25">
        <v>4400</v>
      </c>
      <c r="S10" s="9"/>
      <c r="T10" s="9"/>
      <c r="U10" s="9">
        <v>5000</v>
      </c>
      <c r="V10" s="18"/>
      <c r="W10" s="18"/>
      <c r="X10" s="11"/>
      <c r="Y10" s="49"/>
    </row>
    <row r="11" spans="1:25" s="4" customFormat="1" ht="72">
      <c r="A11" s="24" t="s">
        <v>193</v>
      </c>
      <c r="B11" s="24" t="s">
        <v>194</v>
      </c>
      <c r="C11" s="24" t="s">
        <v>195</v>
      </c>
      <c r="D11" s="24">
        <v>564</v>
      </c>
      <c r="E11" s="24">
        <v>564</v>
      </c>
      <c r="F11" s="24">
        <v>0</v>
      </c>
      <c r="G11" s="24">
        <v>39480</v>
      </c>
      <c r="H11" s="24">
        <v>39480</v>
      </c>
      <c r="I11" s="24">
        <v>8000</v>
      </c>
      <c r="J11" s="9">
        <f t="shared" si="2"/>
        <v>1065</v>
      </c>
      <c r="K11" s="18">
        <v>564</v>
      </c>
      <c r="L11" s="18">
        <v>501</v>
      </c>
      <c r="M11" s="18">
        <v>33</v>
      </c>
      <c r="N11" s="18">
        <v>15000</v>
      </c>
      <c r="O11" s="18">
        <v>564</v>
      </c>
      <c r="P11" s="18">
        <v>39480</v>
      </c>
      <c r="Q11" s="25">
        <v>180</v>
      </c>
      <c r="R11" s="25">
        <v>12600</v>
      </c>
      <c r="S11" s="25"/>
      <c r="T11" s="25"/>
      <c r="U11" s="18">
        <v>1500</v>
      </c>
      <c r="V11" s="37"/>
      <c r="W11" s="18"/>
      <c r="X11" s="18"/>
      <c r="Y11" s="50"/>
    </row>
    <row r="12" spans="1:25" s="4" customFormat="1" ht="36">
      <c r="A12" s="24" t="s">
        <v>196</v>
      </c>
      <c r="B12" s="24" t="s">
        <v>121</v>
      </c>
      <c r="C12" s="18" t="s">
        <v>197</v>
      </c>
      <c r="D12" s="24">
        <v>216</v>
      </c>
      <c r="E12" s="24">
        <v>48</v>
      </c>
      <c r="F12" s="24">
        <f>D12-E12</f>
        <v>168</v>
      </c>
      <c r="G12" s="24">
        <v>12800</v>
      </c>
      <c r="H12" s="24">
        <v>12800</v>
      </c>
      <c r="I12" s="24">
        <v>1200</v>
      </c>
      <c r="J12" s="9">
        <f t="shared" si="2"/>
        <v>216</v>
      </c>
      <c r="K12" s="9">
        <v>48</v>
      </c>
      <c r="L12" s="9">
        <v>168</v>
      </c>
      <c r="M12" s="9">
        <v>168</v>
      </c>
      <c r="N12" s="9">
        <v>11080</v>
      </c>
      <c r="O12" s="9">
        <v>48</v>
      </c>
      <c r="P12" s="9">
        <v>2880</v>
      </c>
      <c r="Q12" s="9">
        <v>48</v>
      </c>
      <c r="R12" s="9">
        <v>2880</v>
      </c>
      <c r="S12" s="9"/>
      <c r="T12" s="9"/>
      <c r="U12" s="9">
        <v>2800</v>
      </c>
      <c r="V12" s="37"/>
      <c r="W12" s="18"/>
      <c r="X12" s="29"/>
      <c r="Y12" s="48"/>
    </row>
    <row r="13" spans="1:26" s="4" customFormat="1" ht="36">
      <c r="A13" s="24" t="s">
        <v>198</v>
      </c>
      <c r="B13" s="24" t="s">
        <v>121</v>
      </c>
      <c r="C13" s="18" t="s">
        <v>199</v>
      </c>
      <c r="D13" s="24">
        <v>172</v>
      </c>
      <c r="E13" s="24">
        <v>36</v>
      </c>
      <c r="F13" s="24">
        <f aca="true" t="shared" si="3" ref="F13:F37">D13-E13</f>
        <v>136</v>
      </c>
      <c r="G13" s="24">
        <v>10000</v>
      </c>
      <c r="H13" s="24">
        <v>10000</v>
      </c>
      <c r="I13" s="27">
        <v>1000</v>
      </c>
      <c r="J13" s="9">
        <f t="shared" si="2"/>
        <v>172</v>
      </c>
      <c r="K13" s="9">
        <v>14</v>
      </c>
      <c r="L13" s="3">
        <v>158</v>
      </c>
      <c r="M13" s="9">
        <v>85</v>
      </c>
      <c r="N13" s="9">
        <v>5520</v>
      </c>
      <c r="O13" s="9">
        <v>14</v>
      </c>
      <c r="P13" s="9">
        <v>1400</v>
      </c>
      <c r="Q13" s="9">
        <v>14</v>
      </c>
      <c r="R13" s="9">
        <v>1400</v>
      </c>
      <c r="S13" s="9"/>
      <c r="T13" s="9"/>
      <c r="U13" s="9">
        <v>1326</v>
      </c>
      <c r="V13" s="37"/>
      <c r="W13" s="18"/>
      <c r="X13" s="29"/>
      <c r="Y13" s="49"/>
      <c r="Z13" s="49"/>
    </row>
    <row r="14" spans="1:25" s="4" customFormat="1" ht="36">
      <c r="A14" s="24" t="s">
        <v>200</v>
      </c>
      <c r="B14" s="24" t="s">
        <v>121</v>
      </c>
      <c r="C14" s="18" t="s">
        <v>201</v>
      </c>
      <c r="D14" s="24">
        <v>152</v>
      </c>
      <c r="E14" s="24">
        <v>24</v>
      </c>
      <c r="F14" s="24">
        <f t="shared" si="3"/>
        <v>128</v>
      </c>
      <c r="G14" s="24">
        <v>9200</v>
      </c>
      <c r="H14" s="24">
        <v>9200</v>
      </c>
      <c r="I14" s="27">
        <v>900</v>
      </c>
      <c r="J14" s="9">
        <f t="shared" si="2"/>
        <v>192</v>
      </c>
      <c r="K14" s="9">
        <v>24</v>
      </c>
      <c r="L14" s="3">
        <v>168</v>
      </c>
      <c r="M14" s="9">
        <v>128</v>
      </c>
      <c r="N14" s="9">
        <v>9680</v>
      </c>
      <c r="O14" s="9">
        <v>24</v>
      </c>
      <c r="P14" s="9">
        <v>1440</v>
      </c>
      <c r="Q14" s="9">
        <v>24</v>
      </c>
      <c r="R14" s="9">
        <v>1440</v>
      </c>
      <c r="S14" s="9"/>
      <c r="T14" s="9"/>
      <c r="U14" s="9">
        <v>1500</v>
      </c>
      <c r="V14" s="37"/>
      <c r="W14" s="18"/>
      <c r="X14" s="29"/>
      <c r="Y14" s="49"/>
    </row>
    <row r="15" spans="1:25" s="4" customFormat="1" ht="36">
      <c r="A15" s="24" t="s">
        <v>202</v>
      </c>
      <c r="B15" s="24" t="s">
        <v>121</v>
      </c>
      <c r="C15" s="18" t="s">
        <v>203</v>
      </c>
      <c r="D15" s="24">
        <v>488</v>
      </c>
      <c r="E15" s="24">
        <v>96</v>
      </c>
      <c r="F15" s="24">
        <f t="shared" si="3"/>
        <v>392</v>
      </c>
      <c r="G15" s="24">
        <v>28000</v>
      </c>
      <c r="H15" s="24">
        <v>28000</v>
      </c>
      <c r="I15" s="27">
        <v>18000</v>
      </c>
      <c r="J15" s="9">
        <f t="shared" si="2"/>
        <v>522</v>
      </c>
      <c r="K15" s="9">
        <v>36</v>
      </c>
      <c r="L15" s="9">
        <v>486</v>
      </c>
      <c r="M15" s="9">
        <v>214</v>
      </c>
      <c r="N15" s="9">
        <v>15160</v>
      </c>
      <c r="O15" s="9">
        <v>36</v>
      </c>
      <c r="P15" s="9">
        <v>3240</v>
      </c>
      <c r="Q15" s="9"/>
      <c r="R15" s="9"/>
      <c r="S15" s="9"/>
      <c r="T15" s="9"/>
      <c r="U15" s="9">
        <v>8050</v>
      </c>
      <c r="V15" s="37"/>
      <c r="W15" s="18"/>
      <c r="X15" s="29"/>
      <c r="Y15" s="48"/>
    </row>
    <row r="16" spans="1:25" s="4" customFormat="1" ht="36">
      <c r="A16" s="24" t="s">
        <v>204</v>
      </c>
      <c r="B16" s="24" t="s">
        <v>121</v>
      </c>
      <c r="C16" s="18" t="s">
        <v>205</v>
      </c>
      <c r="D16" s="24">
        <v>265</v>
      </c>
      <c r="E16" s="24">
        <v>108</v>
      </c>
      <c r="F16" s="24">
        <f t="shared" si="3"/>
        <v>157</v>
      </c>
      <c r="G16" s="24">
        <v>16000</v>
      </c>
      <c r="H16" s="24">
        <v>16000</v>
      </c>
      <c r="I16" s="27">
        <v>15000</v>
      </c>
      <c r="J16" s="9">
        <f t="shared" si="2"/>
        <v>361</v>
      </c>
      <c r="K16" s="9">
        <v>48</v>
      </c>
      <c r="L16" s="9">
        <v>313</v>
      </c>
      <c r="M16" s="9">
        <v>138</v>
      </c>
      <c r="N16" s="9">
        <v>8530</v>
      </c>
      <c r="O16" s="9">
        <v>48</v>
      </c>
      <c r="P16" s="9">
        <v>4320</v>
      </c>
      <c r="Q16" s="9"/>
      <c r="R16" s="9"/>
      <c r="S16" s="9"/>
      <c r="T16" s="9"/>
      <c r="U16" s="9">
        <v>6441</v>
      </c>
      <c r="V16" s="37"/>
      <c r="W16" s="18"/>
      <c r="X16" s="29"/>
      <c r="Y16" s="48"/>
    </row>
    <row r="17" spans="1:25" s="4" customFormat="1" ht="36">
      <c r="A17" s="24" t="s">
        <v>206</v>
      </c>
      <c r="B17" s="24" t="s">
        <v>207</v>
      </c>
      <c r="C17" s="24" t="s">
        <v>208</v>
      </c>
      <c r="D17" s="24">
        <v>216</v>
      </c>
      <c r="E17" s="57">
        <v>270</v>
      </c>
      <c r="F17" s="57">
        <v>207</v>
      </c>
      <c r="G17" s="24">
        <v>15552</v>
      </c>
      <c r="H17" s="3">
        <v>216</v>
      </c>
      <c r="I17" s="3">
        <v>216</v>
      </c>
      <c r="J17" s="64">
        <f t="shared" si="2"/>
        <v>477</v>
      </c>
      <c r="K17" s="57">
        <v>270</v>
      </c>
      <c r="L17" s="57">
        <v>207</v>
      </c>
      <c r="M17" s="3"/>
      <c r="N17" s="3"/>
      <c r="O17" s="63">
        <v>270</v>
      </c>
      <c r="P17" s="63">
        <v>27000</v>
      </c>
      <c r="Q17" s="63">
        <v>270</v>
      </c>
      <c r="R17" s="63">
        <v>27000</v>
      </c>
      <c r="S17" s="9"/>
      <c r="T17" s="9"/>
      <c r="U17" s="54">
        <v>216</v>
      </c>
      <c r="V17" s="37"/>
      <c r="W17" s="19"/>
      <c r="X17" s="19"/>
      <c r="Y17" s="50"/>
    </row>
    <row r="18" spans="1:25" s="4" customFormat="1" ht="36">
      <c r="A18" s="24" t="s">
        <v>209</v>
      </c>
      <c r="B18" s="24" t="s">
        <v>207</v>
      </c>
      <c r="C18" s="24" t="s">
        <v>210</v>
      </c>
      <c r="D18" s="24">
        <v>261</v>
      </c>
      <c r="E18" s="57"/>
      <c r="F18" s="57"/>
      <c r="G18" s="24">
        <v>18792</v>
      </c>
      <c r="H18" s="3">
        <v>261</v>
      </c>
      <c r="I18" s="3">
        <v>261</v>
      </c>
      <c r="J18" s="64"/>
      <c r="K18" s="57"/>
      <c r="L18" s="57"/>
      <c r="M18" s="3"/>
      <c r="N18" s="3"/>
      <c r="O18" s="63"/>
      <c r="P18" s="63"/>
      <c r="Q18" s="63"/>
      <c r="R18" s="63"/>
      <c r="S18" s="9"/>
      <c r="T18" s="9"/>
      <c r="U18" s="54">
        <v>261</v>
      </c>
      <c r="V18" s="37"/>
      <c r="W18" s="19"/>
      <c r="X18" s="19"/>
      <c r="Y18" s="50"/>
    </row>
    <row r="19" spans="1:25" ht="36">
      <c r="A19" s="24" t="s">
        <v>211</v>
      </c>
      <c r="B19" s="24" t="s">
        <v>207</v>
      </c>
      <c r="C19" s="24" t="s">
        <v>136</v>
      </c>
      <c r="D19" s="24">
        <v>213</v>
      </c>
      <c r="E19" s="24">
        <v>113</v>
      </c>
      <c r="F19" s="24">
        <f t="shared" si="3"/>
        <v>100</v>
      </c>
      <c r="G19" s="24">
        <v>15536</v>
      </c>
      <c r="H19" s="3">
        <v>213</v>
      </c>
      <c r="I19" s="3">
        <v>213</v>
      </c>
      <c r="J19" s="9">
        <f t="shared" si="2"/>
        <v>213</v>
      </c>
      <c r="K19" s="18">
        <v>113</v>
      </c>
      <c r="L19" s="18">
        <v>100</v>
      </c>
      <c r="M19" s="18"/>
      <c r="N19" s="18"/>
      <c r="O19" s="19">
        <v>113</v>
      </c>
      <c r="P19" s="19">
        <v>11262</v>
      </c>
      <c r="Q19" s="19">
        <v>113</v>
      </c>
      <c r="R19" s="19">
        <v>11262</v>
      </c>
      <c r="S19" s="25"/>
      <c r="T19" s="25"/>
      <c r="U19" s="19">
        <v>1000</v>
      </c>
      <c r="V19" s="19"/>
      <c r="W19" s="19"/>
      <c r="X19" s="9"/>
      <c r="Y19" s="51"/>
    </row>
    <row r="20" spans="1:25" ht="108">
      <c r="A20" s="24" t="s">
        <v>212</v>
      </c>
      <c r="B20" s="24" t="s">
        <v>213</v>
      </c>
      <c r="C20" s="24" t="s">
        <v>214</v>
      </c>
      <c r="D20" s="24">
        <v>612</v>
      </c>
      <c r="E20" s="24">
        <v>45</v>
      </c>
      <c r="F20" s="24">
        <f t="shared" si="3"/>
        <v>567</v>
      </c>
      <c r="G20" s="24">
        <v>32400</v>
      </c>
      <c r="H20" s="24">
        <v>4280</v>
      </c>
      <c r="I20" s="24">
        <v>4280</v>
      </c>
      <c r="J20" s="9">
        <f t="shared" si="2"/>
        <v>775</v>
      </c>
      <c r="K20" s="9">
        <v>45</v>
      </c>
      <c r="L20" s="3">
        <v>730</v>
      </c>
      <c r="M20" s="3">
        <v>567</v>
      </c>
      <c r="N20" s="9">
        <v>36570</v>
      </c>
      <c r="O20" s="9">
        <v>45</v>
      </c>
      <c r="P20" s="9">
        <v>3150</v>
      </c>
      <c r="Q20" s="9">
        <v>45</v>
      </c>
      <c r="R20" s="9">
        <v>3150</v>
      </c>
      <c r="S20" s="9"/>
      <c r="T20" s="9"/>
      <c r="U20" s="9">
        <v>4100</v>
      </c>
      <c r="V20" s="18"/>
      <c r="W20" s="18"/>
      <c r="X20" s="9"/>
      <c r="Y20" s="49"/>
    </row>
    <row r="21" spans="1:25" ht="108">
      <c r="A21" s="24" t="s">
        <v>215</v>
      </c>
      <c r="B21" s="24" t="s">
        <v>213</v>
      </c>
      <c r="C21" s="24" t="s">
        <v>214</v>
      </c>
      <c r="D21" s="24">
        <v>463</v>
      </c>
      <c r="E21" s="24">
        <v>26</v>
      </c>
      <c r="F21" s="24">
        <f t="shared" si="3"/>
        <v>437</v>
      </c>
      <c r="G21" s="24">
        <v>24100</v>
      </c>
      <c r="H21" s="24">
        <v>3860</v>
      </c>
      <c r="I21" s="24">
        <v>3860</v>
      </c>
      <c r="J21" s="9">
        <f t="shared" si="2"/>
        <v>463</v>
      </c>
      <c r="K21" s="9">
        <v>26</v>
      </c>
      <c r="L21" s="3">
        <v>437</v>
      </c>
      <c r="M21" s="3">
        <v>437</v>
      </c>
      <c r="N21" s="9">
        <v>29600</v>
      </c>
      <c r="O21" s="9">
        <v>26</v>
      </c>
      <c r="P21" s="9">
        <v>1820</v>
      </c>
      <c r="Q21" s="9">
        <v>26</v>
      </c>
      <c r="R21" s="9">
        <v>1820</v>
      </c>
      <c r="S21" s="9"/>
      <c r="T21" s="9"/>
      <c r="U21" s="9">
        <v>3700</v>
      </c>
      <c r="V21" s="18"/>
      <c r="W21" s="18"/>
      <c r="X21" s="9"/>
      <c r="Y21" s="49"/>
    </row>
    <row r="22" spans="1:25" ht="72">
      <c r="A22" s="24" t="s">
        <v>216</v>
      </c>
      <c r="B22" s="24" t="s">
        <v>217</v>
      </c>
      <c r="C22" s="24" t="s">
        <v>218</v>
      </c>
      <c r="D22" s="24">
        <v>178</v>
      </c>
      <c r="E22" s="24">
        <v>60</v>
      </c>
      <c r="F22" s="24">
        <f t="shared" si="3"/>
        <v>118</v>
      </c>
      <c r="G22" s="24">
        <v>9600</v>
      </c>
      <c r="H22" s="24">
        <v>1043</v>
      </c>
      <c r="I22" s="24">
        <v>1043</v>
      </c>
      <c r="J22" s="9">
        <f t="shared" si="2"/>
        <v>378</v>
      </c>
      <c r="K22" s="9">
        <v>60</v>
      </c>
      <c r="L22" s="9">
        <v>318</v>
      </c>
      <c r="M22" s="9">
        <v>118</v>
      </c>
      <c r="N22" s="9">
        <v>4092</v>
      </c>
      <c r="O22" s="9">
        <v>60</v>
      </c>
      <c r="P22" s="9">
        <v>4200</v>
      </c>
      <c r="Q22" s="9">
        <v>60</v>
      </c>
      <c r="R22" s="9">
        <v>4200</v>
      </c>
      <c r="S22" s="9"/>
      <c r="T22" s="9"/>
      <c r="U22" s="9">
        <v>1043</v>
      </c>
      <c r="V22" s="18"/>
      <c r="W22" s="18"/>
      <c r="X22" s="9"/>
      <c r="Y22" s="48"/>
    </row>
    <row r="23" spans="1:25" ht="84">
      <c r="A23" s="24" t="s">
        <v>219</v>
      </c>
      <c r="B23" s="24" t="s">
        <v>220</v>
      </c>
      <c r="C23" s="24" t="s">
        <v>221</v>
      </c>
      <c r="D23" s="24">
        <v>146</v>
      </c>
      <c r="E23" s="24">
        <v>50</v>
      </c>
      <c r="F23" s="24">
        <f t="shared" si="3"/>
        <v>96</v>
      </c>
      <c r="G23" s="24">
        <v>7800</v>
      </c>
      <c r="H23" s="24">
        <v>969</v>
      </c>
      <c r="I23" s="24">
        <v>969</v>
      </c>
      <c r="J23" s="9">
        <f t="shared" si="2"/>
        <v>446</v>
      </c>
      <c r="K23" s="9">
        <v>50</v>
      </c>
      <c r="L23" s="9">
        <v>396</v>
      </c>
      <c r="M23" s="9">
        <v>96</v>
      </c>
      <c r="N23" s="9">
        <v>3410</v>
      </c>
      <c r="O23" s="9">
        <v>50</v>
      </c>
      <c r="P23" s="9">
        <v>3500</v>
      </c>
      <c r="Q23" s="9">
        <v>50</v>
      </c>
      <c r="R23" s="9">
        <v>3500</v>
      </c>
      <c r="S23" s="9"/>
      <c r="T23" s="9"/>
      <c r="U23" s="9">
        <v>969</v>
      </c>
      <c r="V23" s="18"/>
      <c r="W23" s="18"/>
      <c r="X23" s="9"/>
      <c r="Y23" s="48"/>
    </row>
    <row r="24" spans="1:24" ht="25.5" customHeight="1">
      <c r="A24" s="18" t="s">
        <v>141</v>
      </c>
      <c r="B24" s="25"/>
      <c r="C24" s="25"/>
      <c r="D24" s="25">
        <f>D25+D26+D27+D28+D29+D30+D31+D32+D33+D34+D35+D36+D37+D38+D39+D40+D41+D42</f>
        <v>5615</v>
      </c>
      <c r="E24" s="25">
        <f aca="true" t="shared" si="4" ref="E24:V24">E25+E26+E27+E28+E29+E30+E31+E32+E33+E34+E35+E36+E37+E38+E39+E40+E41+E42</f>
        <v>5139</v>
      </c>
      <c r="F24" s="25">
        <f t="shared" si="4"/>
        <v>476</v>
      </c>
      <c r="G24" s="25">
        <f t="shared" si="4"/>
        <v>486188</v>
      </c>
      <c r="H24" s="25">
        <f t="shared" si="4"/>
        <v>69021</v>
      </c>
      <c r="I24" s="25">
        <f t="shared" si="4"/>
        <v>69021</v>
      </c>
      <c r="J24" s="25">
        <f t="shared" si="4"/>
        <v>8742</v>
      </c>
      <c r="K24" s="25">
        <f t="shared" si="4"/>
        <v>4970</v>
      </c>
      <c r="L24" s="25">
        <f t="shared" si="4"/>
        <v>3772</v>
      </c>
      <c r="M24" s="25">
        <f t="shared" si="4"/>
        <v>5680</v>
      </c>
      <c r="N24" s="25">
        <f t="shared" si="4"/>
        <v>467126</v>
      </c>
      <c r="O24" s="25">
        <f t="shared" si="4"/>
        <v>4970</v>
      </c>
      <c r="P24" s="25">
        <f t="shared" si="4"/>
        <v>493733</v>
      </c>
      <c r="Q24" s="25">
        <f>Q25+Q26+Q27+Q28+Q29+Q30+Q31+Q32+Q33+Q34+Q35+Q36+Q37+Q38+Q39+Q40+Q41+Q42</f>
        <v>3594</v>
      </c>
      <c r="R24" s="25">
        <f t="shared" si="4"/>
        <v>369573</v>
      </c>
      <c r="S24" s="25">
        <f t="shared" si="4"/>
        <v>360</v>
      </c>
      <c r="T24" s="25">
        <f t="shared" si="4"/>
        <v>32400</v>
      </c>
      <c r="U24" s="25">
        <f t="shared" si="4"/>
        <v>56442</v>
      </c>
      <c r="V24" s="25">
        <f t="shared" si="4"/>
        <v>0</v>
      </c>
      <c r="W24" s="25"/>
      <c r="X24" s="9"/>
    </row>
    <row r="25" spans="1:25" ht="36">
      <c r="A25" s="24" t="s">
        <v>222</v>
      </c>
      <c r="B25" s="24" t="s">
        <v>223</v>
      </c>
      <c r="C25" s="24" t="s">
        <v>224</v>
      </c>
      <c r="D25" s="24">
        <v>380</v>
      </c>
      <c r="E25" s="24">
        <v>350</v>
      </c>
      <c r="F25" s="24">
        <f t="shared" si="3"/>
        <v>30</v>
      </c>
      <c r="G25" s="24">
        <v>46380</v>
      </c>
      <c r="H25" s="24">
        <v>12000</v>
      </c>
      <c r="I25" s="24">
        <v>12000</v>
      </c>
      <c r="J25" s="9">
        <f aca="true" t="shared" si="5" ref="J25:J42">K25+L25</f>
        <v>693</v>
      </c>
      <c r="K25" s="3">
        <v>378</v>
      </c>
      <c r="L25" s="3">
        <v>315</v>
      </c>
      <c r="M25" s="3">
        <v>380</v>
      </c>
      <c r="N25" s="3">
        <v>46380</v>
      </c>
      <c r="O25" s="3">
        <v>378</v>
      </c>
      <c r="P25" s="3">
        <v>34398</v>
      </c>
      <c r="Q25" s="47"/>
      <c r="R25" s="47"/>
      <c r="S25" s="9"/>
      <c r="T25" s="9"/>
      <c r="U25" s="3">
        <v>8400</v>
      </c>
      <c r="V25" s="29"/>
      <c r="W25" s="35"/>
      <c r="X25" s="9"/>
      <c r="Y25" s="48"/>
    </row>
    <row r="26" spans="1:25" ht="36">
      <c r="A26" s="24" t="s">
        <v>225</v>
      </c>
      <c r="B26" s="24" t="s">
        <v>223</v>
      </c>
      <c r="C26" s="24" t="s">
        <v>226</v>
      </c>
      <c r="D26" s="24">
        <v>168</v>
      </c>
      <c r="E26" s="24">
        <v>150</v>
      </c>
      <c r="F26" s="24">
        <f t="shared" si="3"/>
        <v>18</v>
      </c>
      <c r="G26" s="24">
        <v>10080</v>
      </c>
      <c r="H26" s="24">
        <v>5000</v>
      </c>
      <c r="I26" s="24">
        <v>5000</v>
      </c>
      <c r="J26" s="9">
        <f t="shared" si="5"/>
        <v>226</v>
      </c>
      <c r="K26" s="3">
        <v>16</v>
      </c>
      <c r="L26" s="3">
        <v>210</v>
      </c>
      <c r="M26" s="3">
        <v>18</v>
      </c>
      <c r="N26" s="3">
        <v>1080</v>
      </c>
      <c r="O26" s="3">
        <v>16</v>
      </c>
      <c r="P26" s="3">
        <v>1920</v>
      </c>
      <c r="Q26" s="9">
        <v>16</v>
      </c>
      <c r="R26" s="9">
        <v>1920</v>
      </c>
      <c r="S26" s="9"/>
      <c r="T26" s="9"/>
      <c r="U26" s="3">
        <v>3500</v>
      </c>
      <c r="V26" s="29"/>
      <c r="W26" s="35"/>
      <c r="X26" s="9"/>
      <c r="Y26" s="48"/>
    </row>
    <row r="27" spans="1:25" ht="24">
      <c r="A27" s="24" t="s">
        <v>227</v>
      </c>
      <c r="B27" s="24" t="s">
        <v>228</v>
      </c>
      <c r="C27" s="24" t="s">
        <v>229</v>
      </c>
      <c r="D27" s="24">
        <v>180</v>
      </c>
      <c r="E27" s="24">
        <v>144</v>
      </c>
      <c r="F27" s="24">
        <f t="shared" si="3"/>
        <v>36</v>
      </c>
      <c r="G27" s="24">
        <v>10800</v>
      </c>
      <c r="H27" s="24">
        <v>5000</v>
      </c>
      <c r="I27" s="24">
        <v>5000</v>
      </c>
      <c r="J27" s="9">
        <f t="shared" si="5"/>
        <v>261</v>
      </c>
      <c r="K27" s="3">
        <v>81</v>
      </c>
      <c r="L27" s="3">
        <v>180</v>
      </c>
      <c r="M27" s="3">
        <v>15</v>
      </c>
      <c r="N27" s="3">
        <v>900</v>
      </c>
      <c r="O27" s="3">
        <v>81</v>
      </c>
      <c r="P27" s="3">
        <v>8910</v>
      </c>
      <c r="Q27" s="3">
        <v>81</v>
      </c>
      <c r="R27" s="3">
        <v>8910</v>
      </c>
      <c r="S27" s="9"/>
      <c r="T27" s="9"/>
      <c r="U27" s="3">
        <v>3500</v>
      </c>
      <c r="V27" s="29"/>
      <c r="W27" s="35"/>
      <c r="X27" s="9"/>
      <c r="Y27" s="48"/>
    </row>
    <row r="28" spans="1:25" ht="60">
      <c r="A28" s="24" t="s">
        <v>230</v>
      </c>
      <c r="B28" s="24" t="s">
        <v>231</v>
      </c>
      <c r="C28" s="24" t="s">
        <v>232</v>
      </c>
      <c r="D28" s="24">
        <v>556</v>
      </c>
      <c r="E28" s="24">
        <v>556</v>
      </c>
      <c r="F28" s="24">
        <f t="shared" si="3"/>
        <v>0</v>
      </c>
      <c r="G28" s="24">
        <v>50040</v>
      </c>
      <c r="H28" s="24">
        <v>5293</v>
      </c>
      <c r="I28" s="24">
        <v>5293</v>
      </c>
      <c r="J28" s="9">
        <f t="shared" si="5"/>
        <v>1164</v>
      </c>
      <c r="K28" s="18">
        <v>556</v>
      </c>
      <c r="L28" s="18">
        <v>608</v>
      </c>
      <c r="M28" s="18">
        <v>556</v>
      </c>
      <c r="N28" s="18">
        <v>22862</v>
      </c>
      <c r="O28" s="18">
        <v>556</v>
      </c>
      <c r="P28" s="18">
        <v>50040</v>
      </c>
      <c r="Q28" s="25">
        <v>426</v>
      </c>
      <c r="R28" s="25">
        <v>38340</v>
      </c>
      <c r="S28" s="25"/>
      <c r="T28" s="25"/>
      <c r="U28" s="18">
        <v>4300</v>
      </c>
      <c r="V28" s="18"/>
      <c r="W28" s="20"/>
      <c r="X28" s="9"/>
      <c r="Y28" s="52"/>
    </row>
    <row r="29" spans="1:25" ht="60">
      <c r="A29" s="24" t="s">
        <v>233</v>
      </c>
      <c r="B29" s="24" t="s">
        <v>231</v>
      </c>
      <c r="C29" s="24" t="s">
        <v>234</v>
      </c>
      <c r="D29" s="24">
        <v>540</v>
      </c>
      <c r="E29" s="24">
        <v>492</v>
      </c>
      <c r="F29" s="24">
        <f t="shared" si="3"/>
        <v>48</v>
      </c>
      <c r="G29" s="24">
        <v>20823</v>
      </c>
      <c r="H29" s="24">
        <v>5141</v>
      </c>
      <c r="I29" s="24">
        <v>5141</v>
      </c>
      <c r="J29" s="9">
        <f t="shared" si="5"/>
        <v>912</v>
      </c>
      <c r="K29" s="18">
        <v>492</v>
      </c>
      <c r="L29" s="18">
        <v>420</v>
      </c>
      <c r="M29" s="18">
        <v>540</v>
      </c>
      <c r="N29" s="18">
        <v>20823</v>
      </c>
      <c r="O29" s="18">
        <v>492</v>
      </c>
      <c r="P29" s="18">
        <v>44280</v>
      </c>
      <c r="Q29" s="25">
        <v>360</v>
      </c>
      <c r="R29" s="25">
        <v>32400</v>
      </c>
      <c r="S29" s="25">
        <v>360</v>
      </c>
      <c r="T29" s="25">
        <v>32400</v>
      </c>
      <c r="U29" s="18">
        <v>4700</v>
      </c>
      <c r="V29" s="18"/>
      <c r="W29" s="18"/>
      <c r="X29" s="9"/>
      <c r="Y29" s="53"/>
    </row>
    <row r="30" spans="1:25" ht="48">
      <c r="A30" s="24" t="s">
        <v>235</v>
      </c>
      <c r="B30" s="24" t="s">
        <v>147</v>
      </c>
      <c r="C30" s="24" t="s">
        <v>236</v>
      </c>
      <c r="D30" s="24">
        <v>950</v>
      </c>
      <c r="E30" s="24">
        <v>950</v>
      </c>
      <c r="F30" s="24">
        <f t="shared" si="3"/>
        <v>0</v>
      </c>
      <c r="G30" s="24">
        <v>119784</v>
      </c>
      <c r="H30" s="24">
        <v>11379</v>
      </c>
      <c r="I30" s="24">
        <v>11379</v>
      </c>
      <c r="J30" s="9">
        <f t="shared" si="5"/>
        <v>1510</v>
      </c>
      <c r="K30" s="24">
        <v>950</v>
      </c>
      <c r="L30" s="18">
        <v>560</v>
      </c>
      <c r="M30" s="24">
        <v>950</v>
      </c>
      <c r="N30" s="24">
        <v>119784</v>
      </c>
      <c r="O30" s="27">
        <v>950</v>
      </c>
      <c r="P30" s="27">
        <v>119784</v>
      </c>
      <c r="Q30" s="27">
        <v>950</v>
      </c>
      <c r="R30" s="27">
        <v>119784</v>
      </c>
      <c r="S30" s="27"/>
      <c r="T30" s="27"/>
      <c r="U30" s="9">
        <v>9100</v>
      </c>
      <c r="V30" s="18"/>
      <c r="W30" s="20"/>
      <c r="X30" s="9"/>
      <c r="Y30" s="53"/>
    </row>
    <row r="31" spans="1:27" ht="36">
      <c r="A31" s="24" t="s">
        <v>237</v>
      </c>
      <c r="B31" s="24" t="s">
        <v>147</v>
      </c>
      <c r="C31" s="24" t="s">
        <v>238</v>
      </c>
      <c r="D31" s="24">
        <v>640</v>
      </c>
      <c r="E31" s="24">
        <v>640</v>
      </c>
      <c r="F31" s="24">
        <f t="shared" si="3"/>
        <v>0</v>
      </c>
      <c r="G31" s="24">
        <v>57841</v>
      </c>
      <c r="H31" s="24">
        <v>5494</v>
      </c>
      <c r="I31" s="24">
        <v>5494</v>
      </c>
      <c r="J31" s="9">
        <f t="shared" si="5"/>
        <v>1020</v>
      </c>
      <c r="K31" s="24">
        <v>640</v>
      </c>
      <c r="L31" s="18">
        <v>380</v>
      </c>
      <c r="M31" s="24">
        <v>640</v>
      </c>
      <c r="N31" s="24">
        <v>57841</v>
      </c>
      <c r="O31" s="27">
        <v>640</v>
      </c>
      <c r="P31" s="27">
        <v>57841</v>
      </c>
      <c r="Q31" s="25"/>
      <c r="R31" s="25"/>
      <c r="S31" s="25"/>
      <c r="T31" s="25"/>
      <c r="U31" s="25">
        <v>2747</v>
      </c>
      <c r="V31" s="36"/>
      <c r="W31" s="18"/>
      <c r="X31" s="20"/>
      <c r="Y31" s="52"/>
      <c r="AA31" s="17"/>
    </row>
    <row r="32" spans="1:27" ht="36">
      <c r="A32" s="24" t="s">
        <v>239</v>
      </c>
      <c r="B32" s="24" t="s">
        <v>147</v>
      </c>
      <c r="C32" s="24" t="s">
        <v>240</v>
      </c>
      <c r="D32" s="24">
        <v>96</v>
      </c>
      <c r="E32" s="24">
        <v>96</v>
      </c>
      <c r="F32" s="24">
        <f t="shared" si="3"/>
        <v>0</v>
      </c>
      <c r="G32" s="24">
        <v>8341</v>
      </c>
      <c r="H32" s="24">
        <v>792</v>
      </c>
      <c r="I32" s="24">
        <v>792</v>
      </c>
      <c r="J32" s="9">
        <f t="shared" si="5"/>
        <v>96</v>
      </c>
      <c r="K32" s="24">
        <v>96</v>
      </c>
      <c r="L32" s="18"/>
      <c r="M32" s="24">
        <v>96</v>
      </c>
      <c r="N32" s="24">
        <v>8341</v>
      </c>
      <c r="O32" s="27">
        <v>96</v>
      </c>
      <c r="P32" s="27">
        <v>8341</v>
      </c>
      <c r="Q32" s="25"/>
      <c r="R32" s="25"/>
      <c r="S32" s="25"/>
      <c r="T32" s="25"/>
      <c r="U32" s="25">
        <v>400</v>
      </c>
      <c r="V32" s="36"/>
      <c r="W32" s="18"/>
      <c r="X32" s="20"/>
      <c r="Y32" s="52"/>
      <c r="AA32" s="17"/>
    </row>
    <row r="33" spans="1:27" ht="48">
      <c r="A33" s="24" t="s">
        <v>241</v>
      </c>
      <c r="B33" s="24" t="s">
        <v>147</v>
      </c>
      <c r="C33" s="24" t="s">
        <v>242</v>
      </c>
      <c r="D33" s="24">
        <v>144</v>
      </c>
      <c r="E33" s="24">
        <v>144</v>
      </c>
      <c r="F33" s="24">
        <f t="shared" si="3"/>
        <v>0</v>
      </c>
      <c r="G33" s="24">
        <v>7171</v>
      </c>
      <c r="H33" s="24">
        <v>681</v>
      </c>
      <c r="I33" s="24">
        <v>681</v>
      </c>
      <c r="J33" s="9">
        <f t="shared" si="5"/>
        <v>234</v>
      </c>
      <c r="K33" s="24">
        <v>144</v>
      </c>
      <c r="L33" s="18">
        <v>90</v>
      </c>
      <c r="M33" s="24">
        <v>144</v>
      </c>
      <c r="N33" s="24">
        <v>7171</v>
      </c>
      <c r="O33" s="27">
        <v>144</v>
      </c>
      <c r="P33" s="27">
        <v>7171</v>
      </c>
      <c r="Q33" s="24">
        <v>144</v>
      </c>
      <c r="R33" s="24">
        <v>7171</v>
      </c>
      <c r="S33" s="25"/>
      <c r="T33" s="25"/>
      <c r="U33" s="25">
        <v>550</v>
      </c>
      <c r="V33" s="36"/>
      <c r="W33" s="18"/>
      <c r="X33" s="20"/>
      <c r="Y33" s="52"/>
      <c r="AA33" s="17"/>
    </row>
    <row r="34" spans="1:27" ht="36">
      <c r="A34" s="24" t="s">
        <v>243</v>
      </c>
      <c r="B34" s="24" t="s">
        <v>147</v>
      </c>
      <c r="C34" s="24" t="s">
        <v>244</v>
      </c>
      <c r="D34" s="24">
        <v>326</v>
      </c>
      <c r="E34" s="24">
        <v>326</v>
      </c>
      <c r="F34" s="24">
        <f t="shared" si="3"/>
        <v>0</v>
      </c>
      <c r="G34" s="24">
        <v>29283</v>
      </c>
      <c r="H34" s="24">
        <v>2781</v>
      </c>
      <c r="I34" s="24">
        <v>2781</v>
      </c>
      <c r="J34" s="9">
        <f t="shared" si="5"/>
        <v>361</v>
      </c>
      <c r="K34" s="24">
        <v>326</v>
      </c>
      <c r="L34" s="18">
        <v>35</v>
      </c>
      <c r="M34" s="24">
        <v>326</v>
      </c>
      <c r="N34" s="24">
        <v>29283</v>
      </c>
      <c r="O34" s="27">
        <v>326</v>
      </c>
      <c r="P34" s="27">
        <v>29283</v>
      </c>
      <c r="Q34" s="24">
        <v>326</v>
      </c>
      <c r="R34" s="24">
        <v>29283</v>
      </c>
      <c r="S34" s="25"/>
      <c r="T34" s="25"/>
      <c r="U34" s="25">
        <v>2220</v>
      </c>
      <c r="V34" s="36"/>
      <c r="W34" s="18"/>
      <c r="X34" s="20"/>
      <c r="Y34" s="53"/>
      <c r="AA34" s="17"/>
    </row>
    <row r="35" spans="1:27" ht="36">
      <c r="A35" s="24" t="s">
        <v>245</v>
      </c>
      <c r="B35" s="24" t="s">
        <v>147</v>
      </c>
      <c r="C35" s="24" t="s">
        <v>246</v>
      </c>
      <c r="D35" s="24">
        <v>316</v>
      </c>
      <c r="E35" s="24">
        <v>316</v>
      </c>
      <c r="F35" s="24">
        <f t="shared" si="3"/>
        <v>0</v>
      </c>
      <c r="G35" s="24">
        <v>24889</v>
      </c>
      <c r="H35" s="24">
        <v>2364</v>
      </c>
      <c r="I35" s="24">
        <v>2364</v>
      </c>
      <c r="J35" s="9">
        <f t="shared" si="5"/>
        <v>416</v>
      </c>
      <c r="K35" s="24">
        <v>316</v>
      </c>
      <c r="L35" s="18">
        <v>100</v>
      </c>
      <c r="M35" s="24">
        <v>316</v>
      </c>
      <c r="N35" s="24">
        <v>24889</v>
      </c>
      <c r="O35" s="27">
        <v>316</v>
      </c>
      <c r="P35" s="27">
        <v>24889</v>
      </c>
      <c r="Q35" s="27">
        <v>316</v>
      </c>
      <c r="R35" s="27">
        <v>24889</v>
      </c>
      <c r="S35" s="25"/>
      <c r="T35" s="25"/>
      <c r="U35" s="25">
        <v>1900</v>
      </c>
      <c r="V35" s="36"/>
      <c r="W35" s="18"/>
      <c r="X35" s="20"/>
      <c r="Y35" s="53"/>
      <c r="AA35" s="17"/>
    </row>
    <row r="36" spans="1:27" ht="48">
      <c r="A36" s="24" t="s">
        <v>247</v>
      </c>
      <c r="B36" s="24" t="s">
        <v>147</v>
      </c>
      <c r="C36" s="24" t="s">
        <v>248</v>
      </c>
      <c r="D36" s="24">
        <v>96</v>
      </c>
      <c r="E36" s="24">
        <v>96</v>
      </c>
      <c r="F36" s="24">
        <f t="shared" si="3"/>
        <v>0</v>
      </c>
      <c r="G36" s="24">
        <v>8341</v>
      </c>
      <c r="H36" s="24">
        <v>792</v>
      </c>
      <c r="I36" s="24">
        <v>792</v>
      </c>
      <c r="J36" s="9">
        <f t="shared" si="5"/>
        <v>146</v>
      </c>
      <c r="K36" s="24">
        <v>96</v>
      </c>
      <c r="L36" s="18">
        <v>50</v>
      </c>
      <c r="M36" s="24">
        <v>96</v>
      </c>
      <c r="N36" s="24">
        <v>8341</v>
      </c>
      <c r="O36" s="27">
        <v>96</v>
      </c>
      <c r="P36" s="27">
        <v>8341</v>
      </c>
      <c r="Q36" s="27">
        <v>96</v>
      </c>
      <c r="R36" s="27">
        <v>8341</v>
      </c>
      <c r="S36" s="25"/>
      <c r="T36" s="25"/>
      <c r="U36" s="25">
        <v>400</v>
      </c>
      <c r="V36" s="36"/>
      <c r="W36" s="18"/>
      <c r="X36" s="20"/>
      <c r="Y36" s="53"/>
      <c r="AA36" s="17"/>
    </row>
    <row r="37" spans="1:27" ht="36">
      <c r="A37" s="24" t="s">
        <v>249</v>
      </c>
      <c r="B37" s="24" t="s">
        <v>147</v>
      </c>
      <c r="C37" s="24" t="s">
        <v>250</v>
      </c>
      <c r="D37" s="24">
        <v>223</v>
      </c>
      <c r="E37" s="24">
        <v>223</v>
      </c>
      <c r="F37" s="24">
        <f t="shared" si="3"/>
        <v>0</v>
      </c>
      <c r="G37" s="24">
        <v>23415</v>
      </c>
      <c r="H37" s="24">
        <v>2224</v>
      </c>
      <c r="I37" s="24">
        <v>2224</v>
      </c>
      <c r="J37" s="9">
        <f t="shared" si="5"/>
        <v>323</v>
      </c>
      <c r="K37" s="24">
        <v>223</v>
      </c>
      <c r="L37" s="18">
        <v>100</v>
      </c>
      <c r="M37" s="24">
        <v>223</v>
      </c>
      <c r="N37" s="24">
        <v>23415</v>
      </c>
      <c r="O37" s="27">
        <v>223</v>
      </c>
      <c r="P37" s="27">
        <v>23415</v>
      </c>
      <c r="Q37" s="24">
        <v>223</v>
      </c>
      <c r="R37" s="24">
        <v>23415</v>
      </c>
      <c r="S37" s="25"/>
      <c r="T37" s="25"/>
      <c r="U37" s="25">
        <v>1780</v>
      </c>
      <c r="V37" s="18"/>
      <c r="W37" s="20"/>
      <c r="X37" s="9"/>
      <c r="Y37" s="53"/>
      <c r="AA37" s="17"/>
    </row>
    <row r="38" spans="1:27" ht="48">
      <c r="A38" s="24" t="s">
        <v>303</v>
      </c>
      <c r="B38" s="24" t="s">
        <v>251</v>
      </c>
      <c r="C38" s="24" t="s">
        <v>308</v>
      </c>
      <c r="D38" s="24">
        <v>389</v>
      </c>
      <c r="E38" s="24">
        <v>45</v>
      </c>
      <c r="F38" s="24">
        <v>344</v>
      </c>
      <c r="G38" s="24">
        <v>26841</v>
      </c>
      <c r="H38" s="24">
        <v>4500</v>
      </c>
      <c r="I38" s="24">
        <v>4500</v>
      </c>
      <c r="J38" s="9">
        <f t="shared" si="5"/>
        <v>389</v>
      </c>
      <c r="K38" s="18">
        <v>45</v>
      </c>
      <c r="L38" s="18">
        <v>344</v>
      </c>
      <c r="M38" s="18">
        <v>389</v>
      </c>
      <c r="N38" s="18">
        <v>28008</v>
      </c>
      <c r="O38" s="18">
        <v>45</v>
      </c>
      <c r="P38" s="18">
        <v>4950</v>
      </c>
      <c r="Q38" s="25">
        <v>45</v>
      </c>
      <c r="R38" s="25">
        <v>4950</v>
      </c>
      <c r="S38" s="25"/>
      <c r="T38" s="25"/>
      <c r="U38" s="31">
        <v>3300</v>
      </c>
      <c r="V38" s="18"/>
      <c r="W38" s="18"/>
      <c r="X38" s="9"/>
      <c r="Y38" s="52"/>
      <c r="AA38" s="17"/>
    </row>
    <row r="39" spans="1:27" ht="48">
      <c r="A39" s="24" t="s">
        <v>304</v>
      </c>
      <c r="B39" s="24" t="s">
        <v>251</v>
      </c>
      <c r="C39" s="24" t="s">
        <v>309</v>
      </c>
      <c r="D39" s="24">
        <v>316</v>
      </c>
      <c r="E39" s="24">
        <v>316</v>
      </c>
      <c r="F39" s="24"/>
      <c r="G39" s="24">
        <v>21804</v>
      </c>
      <c r="H39" s="24">
        <v>3500</v>
      </c>
      <c r="I39" s="24">
        <v>3500</v>
      </c>
      <c r="J39" s="9">
        <f t="shared" si="5"/>
        <v>416</v>
      </c>
      <c r="K39" s="24">
        <v>316</v>
      </c>
      <c r="L39" s="18">
        <v>100</v>
      </c>
      <c r="M39" s="18">
        <v>416</v>
      </c>
      <c r="N39" s="18">
        <v>29952</v>
      </c>
      <c r="O39" s="18">
        <v>316</v>
      </c>
      <c r="P39" s="18">
        <v>46700</v>
      </c>
      <c r="Q39" s="25">
        <v>316</v>
      </c>
      <c r="R39" s="25">
        <v>46700</v>
      </c>
      <c r="S39" s="25"/>
      <c r="T39" s="25"/>
      <c r="U39" s="31">
        <v>5880</v>
      </c>
      <c r="V39" s="18"/>
      <c r="W39" s="18"/>
      <c r="X39" s="9"/>
      <c r="Y39" s="52"/>
      <c r="AA39" s="17"/>
    </row>
    <row r="40" spans="1:27" ht="48">
      <c r="A40" s="24" t="s">
        <v>305</v>
      </c>
      <c r="B40" s="24" t="s">
        <v>251</v>
      </c>
      <c r="C40" s="24" t="s">
        <v>310</v>
      </c>
      <c r="D40" s="24">
        <v>89</v>
      </c>
      <c r="E40" s="24">
        <v>89</v>
      </c>
      <c r="F40" s="24"/>
      <c r="G40" s="24">
        <v>6141</v>
      </c>
      <c r="H40" s="24">
        <v>300</v>
      </c>
      <c r="I40" s="24">
        <v>300</v>
      </c>
      <c r="J40" s="9">
        <f t="shared" si="5"/>
        <v>369</v>
      </c>
      <c r="K40" s="24">
        <v>89</v>
      </c>
      <c r="L40" s="18">
        <v>280</v>
      </c>
      <c r="M40" s="18">
        <v>369</v>
      </c>
      <c r="N40" s="18">
        <v>26568</v>
      </c>
      <c r="O40" s="18">
        <v>89</v>
      </c>
      <c r="P40" s="18">
        <v>8010</v>
      </c>
      <c r="Q40" s="25">
        <v>89</v>
      </c>
      <c r="R40" s="25">
        <v>8010</v>
      </c>
      <c r="S40" s="25"/>
      <c r="T40" s="25"/>
      <c r="U40" s="31">
        <v>1008</v>
      </c>
      <c r="V40" s="18"/>
      <c r="W40" s="18"/>
      <c r="X40" s="9"/>
      <c r="Y40" s="52"/>
      <c r="AA40" s="17"/>
    </row>
    <row r="41" spans="1:27" ht="48">
      <c r="A41" s="24" t="s">
        <v>306</v>
      </c>
      <c r="B41" s="24" t="s">
        <v>251</v>
      </c>
      <c r="C41" s="24" t="s">
        <v>311</v>
      </c>
      <c r="D41" s="24">
        <v>54</v>
      </c>
      <c r="E41" s="24">
        <v>54</v>
      </c>
      <c r="F41" s="24"/>
      <c r="G41" s="24">
        <v>3726</v>
      </c>
      <c r="H41" s="24">
        <v>280</v>
      </c>
      <c r="I41" s="24">
        <v>280</v>
      </c>
      <c r="J41" s="9">
        <f t="shared" si="5"/>
        <v>54</v>
      </c>
      <c r="K41" s="24">
        <v>54</v>
      </c>
      <c r="L41" s="18">
        <v>0</v>
      </c>
      <c r="M41" s="18">
        <v>54</v>
      </c>
      <c r="N41" s="18">
        <v>3888</v>
      </c>
      <c r="O41" s="18">
        <v>54</v>
      </c>
      <c r="P41" s="18">
        <v>7860</v>
      </c>
      <c r="Q41" s="25">
        <v>54</v>
      </c>
      <c r="R41" s="25">
        <v>7860</v>
      </c>
      <c r="S41" s="25"/>
      <c r="T41" s="25"/>
      <c r="U41" s="31">
        <v>1800</v>
      </c>
      <c r="V41" s="18"/>
      <c r="W41" s="18"/>
      <c r="X41" s="9"/>
      <c r="Y41" s="52"/>
      <c r="AA41" s="17"/>
    </row>
    <row r="42" spans="1:27" ht="72">
      <c r="A42" s="24" t="s">
        <v>307</v>
      </c>
      <c r="B42" s="24" t="s">
        <v>251</v>
      </c>
      <c r="C42" s="24" t="s">
        <v>312</v>
      </c>
      <c r="D42" s="24">
        <v>152</v>
      </c>
      <c r="E42" s="24">
        <v>152</v>
      </c>
      <c r="F42" s="24"/>
      <c r="G42" s="24">
        <v>10488</v>
      </c>
      <c r="H42" s="24">
        <v>1500</v>
      </c>
      <c r="I42" s="24">
        <v>1500</v>
      </c>
      <c r="J42" s="9">
        <f t="shared" si="5"/>
        <v>152</v>
      </c>
      <c r="K42" s="24">
        <v>152</v>
      </c>
      <c r="L42" s="18">
        <v>0</v>
      </c>
      <c r="M42" s="18">
        <v>152</v>
      </c>
      <c r="N42" s="18">
        <v>7600</v>
      </c>
      <c r="O42" s="18">
        <v>152</v>
      </c>
      <c r="P42" s="18">
        <v>7600</v>
      </c>
      <c r="Q42" s="18">
        <v>152</v>
      </c>
      <c r="R42" s="18">
        <v>7600</v>
      </c>
      <c r="S42" s="25"/>
      <c r="T42" s="25"/>
      <c r="U42" s="31">
        <v>957</v>
      </c>
      <c r="V42" s="18"/>
      <c r="W42" s="18"/>
      <c r="X42" s="9"/>
      <c r="Y42" s="52"/>
      <c r="AA42" s="17"/>
    </row>
    <row r="43" spans="1:27" ht="14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5"/>
      <c r="AA43" s="17"/>
    </row>
    <row r="44" spans="1:2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A44" s="46"/>
    </row>
    <row r="45" spans="1:2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12" customFormat="1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</sheetData>
  <sheetProtection/>
  <mergeCells count="37">
    <mergeCell ref="X5:X6"/>
    <mergeCell ref="C5:C6"/>
    <mergeCell ref="V4:V6"/>
    <mergeCell ref="Q4:T4"/>
    <mergeCell ref="D5:F5"/>
    <mergeCell ref="S5:T5"/>
    <mergeCell ref="Q5:Q6"/>
    <mergeCell ref="R5:R6"/>
    <mergeCell ref="H5:H6"/>
    <mergeCell ref="A2:X2"/>
    <mergeCell ref="A1:W1"/>
    <mergeCell ref="O4:P4"/>
    <mergeCell ref="O5:O6"/>
    <mergeCell ref="P5:P6"/>
    <mergeCell ref="J5:L5"/>
    <mergeCell ref="D4:I4"/>
    <mergeCell ref="I5:I6"/>
    <mergeCell ref="J4:N4"/>
    <mergeCell ref="N5:N6"/>
    <mergeCell ref="A43:W43"/>
    <mergeCell ref="G5:G6"/>
    <mergeCell ref="U4:U6"/>
    <mergeCell ref="W4:X4"/>
    <mergeCell ref="W5:W6"/>
    <mergeCell ref="A4:A6"/>
    <mergeCell ref="B4:C4"/>
    <mergeCell ref="B5:B6"/>
    <mergeCell ref="M5:M6"/>
    <mergeCell ref="K17:K18"/>
    <mergeCell ref="Q17:Q18"/>
    <mergeCell ref="R17:R18"/>
    <mergeCell ref="E17:E18"/>
    <mergeCell ref="F17:F18"/>
    <mergeCell ref="P17:P18"/>
    <mergeCell ref="L17:L18"/>
    <mergeCell ref="O17:O18"/>
    <mergeCell ref="J17:J18"/>
  </mergeCells>
  <printOptions horizontalCentered="1"/>
  <pageMargins left="0.1968503937007874" right="0.2362204724409449" top="0.5905511811023623" bottom="0.7874015748031497" header="0.5118110236220472" footer="0.5118110236220472"/>
  <pageSetup blackAndWhite="1" horizontalDpi="200" verticalDpi="2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zoomScale="115" zoomScaleNormal="115" workbookViewId="0" topLeftCell="A1">
      <selection activeCell="A17" sqref="A14:IV17"/>
    </sheetView>
  </sheetViews>
  <sheetFormatPr defaultColWidth="9.00390625" defaultRowHeight="14.25"/>
  <cols>
    <col min="1" max="1" width="12.625" style="0" customWidth="1"/>
    <col min="2" max="2" width="6.875" style="0" customWidth="1"/>
    <col min="3" max="3" width="8.00390625" style="0" customWidth="1"/>
    <col min="4" max="5" width="7.25390625" style="0" customWidth="1"/>
    <col min="6" max="6" width="5.875" style="0" customWidth="1"/>
    <col min="7" max="7" width="6.50390625" style="0" customWidth="1"/>
    <col min="8" max="8" width="5.50390625" style="0" customWidth="1"/>
    <col min="9" max="9" width="6.125" style="0" customWidth="1"/>
    <col min="10" max="10" width="6.875" style="0" customWidth="1"/>
    <col min="11" max="11" width="5.875" style="0" customWidth="1"/>
    <col min="12" max="12" width="6.375" style="0" customWidth="1"/>
    <col min="13" max="13" width="5.00390625" style="0" customWidth="1"/>
    <col min="14" max="14" width="5.25390625" style="0" customWidth="1"/>
    <col min="15" max="15" width="5.125" style="0" customWidth="1"/>
    <col min="16" max="16" width="4.875" style="0" customWidth="1"/>
    <col min="17" max="17" width="5.375" style="0" customWidth="1"/>
    <col min="18" max="18" width="5.25390625" style="0" customWidth="1"/>
    <col min="19" max="19" width="5.00390625" style="0" customWidth="1"/>
    <col min="20" max="21" width="4.50390625" style="0" customWidth="1"/>
    <col min="22" max="22" width="4.875" style="0" customWidth="1"/>
  </cols>
  <sheetData>
    <row r="1" spans="1:21" ht="14.2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2" ht="20.25">
      <c r="A2" s="58" t="s">
        <v>317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4.25">
      <c r="A3" s="5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4" customFormat="1" ht="32.25" customHeight="1">
      <c r="A4" s="57" t="s">
        <v>2</v>
      </c>
      <c r="B4" s="57" t="s">
        <v>18</v>
      </c>
      <c r="C4" s="57"/>
      <c r="D4" s="57" t="s">
        <v>3</v>
      </c>
      <c r="E4" s="57"/>
      <c r="F4" s="57"/>
      <c r="G4" s="57"/>
      <c r="H4" s="57" t="s">
        <v>9</v>
      </c>
      <c r="I4" s="57"/>
      <c r="J4" s="57"/>
      <c r="K4" s="57"/>
      <c r="L4" s="57"/>
      <c r="M4" s="57" t="s">
        <v>26</v>
      </c>
      <c r="N4" s="57"/>
      <c r="O4" s="57" t="s">
        <v>65</v>
      </c>
      <c r="P4" s="57"/>
      <c r="Q4" s="57"/>
      <c r="R4" s="57"/>
      <c r="S4" s="57" t="s">
        <v>5</v>
      </c>
      <c r="T4" s="67" t="s">
        <v>66</v>
      </c>
      <c r="U4" s="57" t="s">
        <v>20</v>
      </c>
      <c r="V4" s="57"/>
    </row>
    <row r="5" spans="1:22" s="4" customFormat="1" ht="21" customHeight="1">
      <c r="A5" s="57"/>
      <c r="B5" s="57" t="s">
        <v>33</v>
      </c>
      <c r="C5" s="57" t="s">
        <v>23</v>
      </c>
      <c r="D5" s="57" t="s">
        <v>7</v>
      </c>
      <c r="E5" s="57" t="s">
        <v>8</v>
      </c>
      <c r="F5" s="57" t="s">
        <v>6</v>
      </c>
      <c r="G5" s="57" t="s">
        <v>12</v>
      </c>
      <c r="H5" s="57" t="s">
        <v>11</v>
      </c>
      <c r="I5" s="57"/>
      <c r="J5" s="57"/>
      <c r="K5" s="57" t="s">
        <v>30</v>
      </c>
      <c r="L5" s="57" t="s">
        <v>10</v>
      </c>
      <c r="M5" s="57" t="s">
        <v>0</v>
      </c>
      <c r="N5" s="57" t="s">
        <v>1</v>
      </c>
      <c r="O5" s="57" t="s">
        <v>0</v>
      </c>
      <c r="P5" s="57" t="s">
        <v>1</v>
      </c>
      <c r="Q5" s="57" t="s">
        <v>39</v>
      </c>
      <c r="R5" s="57"/>
      <c r="S5" s="57"/>
      <c r="T5" s="67"/>
      <c r="U5" s="57" t="s">
        <v>25</v>
      </c>
      <c r="V5" s="57" t="s">
        <v>22</v>
      </c>
    </row>
    <row r="6" spans="1:22" s="4" customFormat="1" ht="28.5" customHeight="1">
      <c r="A6" s="57"/>
      <c r="B6" s="57"/>
      <c r="C6" s="57"/>
      <c r="D6" s="57"/>
      <c r="E6" s="57"/>
      <c r="F6" s="57"/>
      <c r="G6" s="57"/>
      <c r="H6" s="11"/>
      <c r="I6" s="3" t="s">
        <v>63</v>
      </c>
      <c r="J6" s="3" t="s">
        <v>64</v>
      </c>
      <c r="K6" s="57"/>
      <c r="L6" s="57"/>
      <c r="M6" s="57"/>
      <c r="N6" s="57"/>
      <c r="O6" s="57"/>
      <c r="P6" s="57"/>
      <c r="Q6" s="3" t="s">
        <v>0</v>
      </c>
      <c r="R6" s="3" t="s">
        <v>1</v>
      </c>
      <c r="S6" s="57"/>
      <c r="T6" s="67"/>
      <c r="U6" s="57"/>
      <c r="V6" s="57"/>
    </row>
    <row r="7" spans="1:22" s="4" customFormat="1" ht="33.75" customHeight="1">
      <c r="A7" s="25" t="s">
        <v>15</v>
      </c>
      <c r="B7" s="25"/>
      <c r="C7" s="25"/>
      <c r="D7" s="25">
        <f>D8+D9+D10</f>
        <v>792</v>
      </c>
      <c r="E7" s="25">
        <f>E8+E9+E10</f>
        <v>68815</v>
      </c>
      <c r="F7" s="25">
        <f>F8+F9+F10</f>
        <v>9206</v>
      </c>
      <c r="G7" s="25">
        <f>G8+G9+G10</f>
        <v>9206</v>
      </c>
      <c r="H7" s="25">
        <f>I7+J7</f>
        <v>1072</v>
      </c>
      <c r="I7" s="25">
        <f aca="true" t="shared" si="0" ref="I7:T7">I8+I9+I10</f>
        <v>856</v>
      </c>
      <c r="J7" s="25">
        <f t="shared" si="0"/>
        <v>216</v>
      </c>
      <c r="K7" s="25">
        <f t="shared" si="0"/>
        <v>856</v>
      </c>
      <c r="L7" s="25">
        <f t="shared" si="0"/>
        <v>68115</v>
      </c>
      <c r="M7" s="25">
        <f t="shared" si="0"/>
        <v>856</v>
      </c>
      <c r="N7" s="25">
        <f t="shared" si="0"/>
        <v>68734</v>
      </c>
      <c r="O7" s="25">
        <f>O8+O9+O10</f>
        <v>744</v>
      </c>
      <c r="P7" s="25">
        <f>P8+P9+P10</f>
        <v>65080</v>
      </c>
      <c r="Q7" s="25"/>
      <c r="R7" s="25"/>
      <c r="S7" s="25">
        <f t="shared" si="0"/>
        <v>6500</v>
      </c>
      <c r="T7" s="25">
        <f t="shared" si="0"/>
        <v>0</v>
      </c>
      <c r="U7" s="25"/>
      <c r="V7" s="9"/>
    </row>
    <row r="8" spans="1:22" s="4" customFormat="1" ht="36">
      <c r="A8" s="18" t="s">
        <v>252</v>
      </c>
      <c r="B8" s="18" t="s">
        <v>253</v>
      </c>
      <c r="C8" s="18" t="s">
        <v>254</v>
      </c>
      <c r="D8" s="18">
        <v>96</v>
      </c>
      <c r="E8" s="18">
        <v>7479</v>
      </c>
      <c r="F8" s="18">
        <v>959</v>
      </c>
      <c r="G8" s="18">
        <v>959</v>
      </c>
      <c r="H8" s="25">
        <f>I8+J8</f>
        <v>96</v>
      </c>
      <c r="I8" s="18">
        <v>96</v>
      </c>
      <c r="J8" s="25">
        <v>0</v>
      </c>
      <c r="K8" s="18">
        <v>96</v>
      </c>
      <c r="L8" s="18">
        <v>7479</v>
      </c>
      <c r="M8" s="18">
        <v>96</v>
      </c>
      <c r="N8" s="18">
        <v>7479</v>
      </c>
      <c r="O8" s="25">
        <v>48</v>
      </c>
      <c r="P8" s="25">
        <v>3744</v>
      </c>
      <c r="Q8" s="25"/>
      <c r="R8" s="25"/>
      <c r="S8" s="25">
        <v>500</v>
      </c>
      <c r="T8" s="25"/>
      <c r="U8" s="25"/>
      <c r="V8" s="11"/>
    </row>
    <row r="9" spans="1:22" s="4" customFormat="1" ht="48">
      <c r="A9" s="18" t="s">
        <v>255</v>
      </c>
      <c r="B9" s="18" t="s">
        <v>253</v>
      </c>
      <c r="C9" s="18" t="s">
        <v>256</v>
      </c>
      <c r="D9" s="18">
        <v>499</v>
      </c>
      <c r="E9" s="18">
        <v>45357</v>
      </c>
      <c r="F9" s="18">
        <v>6158</v>
      </c>
      <c r="G9" s="18">
        <v>6158</v>
      </c>
      <c r="H9" s="25">
        <f>I9+J9</f>
        <v>773</v>
      </c>
      <c r="I9" s="18">
        <v>563</v>
      </c>
      <c r="J9" s="18">
        <v>210</v>
      </c>
      <c r="K9" s="18">
        <v>563</v>
      </c>
      <c r="L9" s="18">
        <v>45276</v>
      </c>
      <c r="M9" s="18">
        <v>563</v>
      </c>
      <c r="N9" s="18">
        <v>45276</v>
      </c>
      <c r="O9" s="18">
        <v>499</v>
      </c>
      <c r="P9" s="18">
        <v>45357</v>
      </c>
      <c r="Q9" s="25"/>
      <c r="R9" s="25"/>
      <c r="S9" s="25">
        <v>4500</v>
      </c>
      <c r="T9" s="25"/>
      <c r="U9" s="18"/>
      <c r="V9" s="11"/>
    </row>
    <row r="10" spans="1:22" s="4" customFormat="1" ht="36">
      <c r="A10" s="18" t="s">
        <v>257</v>
      </c>
      <c r="B10" s="18" t="s">
        <v>253</v>
      </c>
      <c r="C10" s="18" t="s">
        <v>258</v>
      </c>
      <c r="D10" s="18">
        <v>197</v>
      </c>
      <c r="E10" s="18">
        <v>15979</v>
      </c>
      <c r="F10" s="18">
        <v>2089</v>
      </c>
      <c r="G10" s="18">
        <v>2089</v>
      </c>
      <c r="H10" s="25">
        <f>I10+J10</f>
        <v>203</v>
      </c>
      <c r="I10" s="18">
        <v>197</v>
      </c>
      <c r="J10" s="18">
        <v>6</v>
      </c>
      <c r="K10" s="18">
        <v>197</v>
      </c>
      <c r="L10" s="18">
        <v>15360</v>
      </c>
      <c r="M10" s="18">
        <v>197</v>
      </c>
      <c r="N10" s="18">
        <v>15979</v>
      </c>
      <c r="O10" s="18">
        <v>197</v>
      </c>
      <c r="P10" s="18">
        <v>15979</v>
      </c>
      <c r="Q10" s="25"/>
      <c r="R10" s="25"/>
      <c r="S10" s="25">
        <v>1500</v>
      </c>
      <c r="T10" s="37"/>
      <c r="U10" s="25"/>
      <c r="V10" s="20"/>
    </row>
    <row r="11" spans="1:22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5"/>
    </row>
    <row r="15" spans="1:2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="6" customFormat="1" ht="12"/>
  </sheetData>
  <sheetProtection/>
  <mergeCells count="28">
    <mergeCell ref="T4:T6"/>
    <mergeCell ref="L5:L6"/>
    <mergeCell ref="F5:F6"/>
    <mergeCell ref="K5:K6"/>
    <mergeCell ref="O4:R4"/>
    <mergeCell ref="Q5:R5"/>
    <mergeCell ref="O5:O6"/>
    <mergeCell ref="P5:P6"/>
    <mergeCell ref="A14:U14"/>
    <mergeCell ref="D5:D6"/>
    <mergeCell ref="E5:E6"/>
    <mergeCell ref="S4:S6"/>
    <mergeCell ref="U4:V4"/>
    <mergeCell ref="U5:U6"/>
    <mergeCell ref="A4:A6"/>
    <mergeCell ref="B4:C4"/>
    <mergeCell ref="B5:B6"/>
    <mergeCell ref="C5:C6"/>
    <mergeCell ref="A1:U1"/>
    <mergeCell ref="M4:N4"/>
    <mergeCell ref="M5:M6"/>
    <mergeCell ref="N5:N6"/>
    <mergeCell ref="H5:J5"/>
    <mergeCell ref="D4:G4"/>
    <mergeCell ref="G5:G6"/>
    <mergeCell ref="A2:V2"/>
    <mergeCell ref="V5:V6"/>
    <mergeCell ref="H4:L4"/>
  </mergeCells>
  <printOptions/>
  <pageMargins left="0.15748031496062992" right="0.15748031496062992" top="0.984251968503937" bottom="0.7874015748031497" header="0.5118110236220472" footer="0.5118110236220472"/>
  <pageSetup blackAndWhite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2012-12-12T08:00:27Z</cp:lastPrinted>
  <dcterms:created xsi:type="dcterms:W3CDTF">2011-02-11T03:11:39Z</dcterms:created>
  <dcterms:modified xsi:type="dcterms:W3CDTF">2012-12-20T02:37:31Z</dcterms:modified>
  <cp:category/>
  <cp:version/>
  <cp:contentType/>
  <cp:contentStatus/>
</cp:coreProperties>
</file>